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081\Desktop\上下水道\調査物\H29調査物\両方・その他\公営企業に係る「経営比較分析表」の分析等について\【経営比較分析表】2016_014559_47_1718\【経営比較分析表】2016_014559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<sst xmlns="http://schemas.openxmlformats.org/spreadsheetml/2006/main" count="245" uniqueCount="124">
  <si>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</si>
  <si>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</si>
  <si>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</si>
  <si>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</si>
  <si>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</si>
  <si>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</si>
  <si>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</si>
  <si>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</si>
  <si>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</si>
  <si>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</si>
  <si>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</si>
  <si>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</si>
  <si>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</si>
  <si>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</si>
  <si>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</si>
  <si>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</si>
  <si>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</si>
  <si>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</si>
  <si>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</si>
  <si>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</si>
  <si>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</si>
  <si>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</si>
  <si>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</si>
  <si>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</si>
  <si>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</si>
  <si>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</si>
  <si>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</si>
  <si>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</si>
  <si>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</si>
  <si>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</si>
  <si>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</si>
  <si>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</si>
  <si>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</si>
  <si>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</si>
  <si>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</si>
  <si>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</si>
  <si>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</si>
  <si>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</si>
  <si>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</si>
  <si>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</si>
  <si>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</si>
  <si>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</si>
  <si>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</si>
  <si>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</si>
  <si>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</si>
  <si>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</si>
  <si>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</si>
  <si>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</si>
  <si>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</si>
  <si>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</si>
  <si>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</si>
  <si>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</si>
  <si>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</si>
  <si>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</si>
  <si>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</si>
  <si>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</si>
  <si>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</si>
  <si>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</si>
  <si>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</si>
  <si>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</si>
  <si>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</si>
  <si>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</si>
  <si>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</si>
  <si>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</si>
  <si>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</si>
  <si>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</si>
  <si>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</si>
  <si>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</si>
  <si>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</si>
  <si>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</si>
  <si>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</si>
  <si>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</si>
  <si>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</si>
  <si>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</si>
  <si>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</si>
  <si>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</si>
  <si>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</si>
  <si>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</si>
  <si>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</si>
  <si>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</si>
  <si>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</si>
  <si>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</si>
  <si>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</si>
  <si>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</si>
  <si>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</si>
  <si>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</si>
  <si>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</si>
  <si>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</si>
  <si>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</si>
  <si>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</si>
  <si>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</si>
  <si>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</si>
  <si>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</si>
  <si>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</si>
  <si>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</si>
  <si>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</si>
  <si>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</si>
  <si>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</si>
  <si>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</si>
  <si>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</si>
  <si>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</si>
  <si>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</si>
  <si>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</si>
  <si>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</si>
  <si>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</si>
  <si>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</si>
  <si>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</si>
  <si>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</si>
  <si>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比布町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</si>
  <si>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</si>
  <si>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</si>
  <si>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</si>
  <si>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</si>
  <si>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</si>
  <si>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</si>
  <si>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</si>
  <si>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</si>
  <si>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</si>
  <si>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</si>
  <si>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</si>
  <si>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収益的収支比率は起債償還のピークが過ぎたこともあり増加しているが、単年度収支は依然赤字である。
　企業債残高対事業規模比率は地方債残高の減少により改善してきており、平均値を大きく下回っているため、今後も事業規模に合わせた適正な起債を心がける必要がある。
　経費回収率は100％となっており、汚水処理費用は全額料金により賄えているが、単年度収支が赤字となっていることから汚水処理費用以外の費用について、今後も健全経営に向けた取り組みが必要である。</t>
    <phoneticPr fontId="4"/>
  </si>
  <si>
    <t>　下水道事業開始から約３０年経過しているが、点検等の結果によると現時点では大きな管渠更新などは必要ない。しかし今後老朽化により必要となってくるため、財源の確保や適切な工法の選定など、計画的な管渠更新をすすめていく必要がある。</t>
    <phoneticPr fontId="4"/>
  </si>
  <si>
    <t>　おおむね健全経営といえるが、一般会計からの繰入金への依存も高く、将来を見越した財源確保や汚水処理原価抑制のための不明水対策など、さらなる健全経営に向けて施設の運営方法や料金体系について検討する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</si>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</sst>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0-49E7-9DAB-26C0F2E7C1E0}"/>
            </c:ext>
          </c:extLst>
        </c:ser>
        <c:dLbls>
          <c:showLegendKey val="0"/>
          <c:showVal val="0"/>
          <c:showCatName val="0"/>
          <c:showSerName val="0"/>
          <c:showPercent val="0"/>
          <c:showBubbleSize val="0"/>
        </c:dLbls>
        <c:gapWidth val="150"/>
        <c:axId val="118335744"/>
        <c:axId val="1188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9780-49E7-9DAB-26C0F2E7C1E0}"/>
            </c:ext>
          </c:extLst>
        </c:ser>
        <c:dLbls>
          <c:showLegendKey val="0"/>
          <c:showVal val="0"/>
          <c:showCatName val="0"/>
          <c:showSerName val="0"/>
          <c:showPercent val="0"/>
          <c:showBubbleSize val="0"/>
        </c:dLbls>
        <c:marker val="1"/>
        <c:smooth val="0"/>
        <c:axId val="118335744"/>
        <c:axId val="118866304"/>
      </c:lineChart>
      <c:dateAx>
        <c:axId val="118335744"/>
        <c:scaling>
          <c:orientation val="minMax"/>
        </c:scaling>
        <c:delete val="1"/>
        <c:axPos val="b"/>
        <c:numFmt formatCode="ge" sourceLinked="1"/>
        <c:majorTickMark val="none"/>
        <c:minorTickMark val="none"/>
        <c:tickLblPos val="none"/>
        <c:crossAx val="118866304"/>
        <c:crosses val="autoZero"/>
        <c:auto val="1"/>
        <c:lblOffset val="100"/>
        <c:baseTimeUnit val="years"/>
      </c:dateAx>
      <c:valAx>
        <c:axId val="118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65-4610-888E-0911ABC9E870}"/>
            </c:ext>
          </c:extLst>
        </c:ser>
        <c:dLbls>
          <c:showLegendKey val="0"/>
          <c:showVal val="0"/>
          <c:showCatName val="0"/>
          <c:showSerName val="0"/>
          <c:showPercent val="0"/>
          <c:showBubbleSize val="0"/>
        </c:dLbls>
        <c:gapWidth val="150"/>
        <c:axId val="132087168"/>
        <c:axId val="1320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7B65-4610-888E-0911ABC9E870}"/>
            </c:ext>
          </c:extLst>
        </c:ser>
        <c:dLbls>
          <c:showLegendKey val="0"/>
          <c:showVal val="0"/>
          <c:showCatName val="0"/>
          <c:showSerName val="0"/>
          <c:showPercent val="0"/>
          <c:showBubbleSize val="0"/>
        </c:dLbls>
        <c:marker val="1"/>
        <c:smooth val="0"/>
        <c:axId val="132087168"/>
        <c:axId val="132089344"/>
      </c:lineChart>
      <c:dateAx>
        <c:axId val="132087168"/>
        <c:scaling>
          <c:orientation val="minMax"/>
        </c:scaling>
        <c:delete val="1"/>
        <c:axPos val="b"/>
        <c:numFmt formatCode="ge" sourceLinked="1"/>
        <c:majorTickMark val="none"/>
        <c:minorTickMark val="none"/>
        <c:tickLblPos val="none"/>
        <c:crossAx val="132089344"/>
        <c:crosses val="autoZero"/>
        <c:auto val="1"/>
        <c:lblOffset val="100"/>
        <c:baseTimeUnit val="years"/>
      </c:dateAx>
      <c:valAx>
        <c:axId val="1320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97.27</c:v>
                </c:pt>
                <c:pt idx="1">
                  <c:v>97.88</c:v>
                </c:pt>
                <c:pt idx="2">
                  <c:v>98.16</c:v>
                </c:pt>
                <c:pt idx="3">
                  <c:v>98.09</c:v>
                </c:pt>
                <c:pt idx="4">
                  <c:v>98.26</c:v>
                </c:pt>
              </c:numCache>
            </c:numRef>
          </c:val>
          <c:extLst>
            <c:ext xmlns:c16="http://schemas.microsoft.com/office/drawing/2014/chart" uri="{C3380CC4-5D6E-409C-BE32-E72D297353CC}">
              <c16:uniqueId val="{00000000-D6EE-402F-96D6-0E6BEFA3A5B7}"/>
            </c:ext>
          </c:extLst>
        </c:ser>
        <c:dLbls>
          <c:showLegendKey val="0"/>
          <c:showVal val="0"/>
          <c:showCatName val="0"/>
          <c:showSerName val="0"/>
          <c:showPercent val="0"/>
          <c:showBubbleSize val="0"/>
        </c:dLbls>
        <c:gapWidth val="150"/>
        <c:axId val="139992064"/>
        <c:axId val="1399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D6EE-402F-96D6-0E6BEFA3A5B7}"/>
            </c:ext>
          </c:extLst>
        </c:ser>
        <c:dLbls>
          <c:showLegendKey val="0"/>
          <c:showVal val="0"/>
          <c:showCatName val="0"/>
          <c:showSerName val="0"/>
          <c:showPercent val="0"/>
          <c:showBubbleSize val="0"/>
        </c:dLbls>
        <c:marker val="1"/>
        <c:smooth val="0"/>
        <c:axId val="139992064"/>
        <c:axId val="139998336"/>
      </c:lineChart>
      <c:dateAx>
        <c:axId val="139992064"/>
        <c:scaling>
          <c:orientation val="minMax"/>
        </c:scaling>
        <c:delete val="1"/>
        <c:axPos val="b"/>
        <c:numFmt formatCode="ge" sourceLinked="1"/>
        <c:majorTickMark val="none"/>
        <c:minorTickMark val="none"/>
        <c:tickLblPos val="none"/>
        <c:crossAx val="139998336"/>
        <c:crosses val="autoZero"/>
        <c:auto val="1"/>
        <c:lblOffset val="100"/>
        <c:baseTimeUnit val="years"/>
      </c:dateAx>
      <c:valAx>
        <c:axId val="1399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95.39</c:v>
                </c:pt>
                <c:pt idx="1">
                  <c:v>94.82</c:v>
                </c:pt>
                <c:pt idx="2">
                  <c:v>94.61</c:v>
                </c:pt>
                <c:pt idx="3">
                  <c:v>93.94</c:v>
                </c:pt>
                <c:pt idx="4">
                  <c:v>93.68</c:v>
                </c:pt>
              </c:numCache>
            </c:numRef>
          </c:val>
          <c:extLst>
            <c:ext xmlns:c16="http://schemas.microsoft.com/office/drawing/2014/chart" uri="{C3380CC4-5D6E-409C-BE32-E72D297353CC}">
              <c16:uniqueId val="{00000000-CD58-47D7-A9D0-F6F3BEA7B782}"/>
            </c:ext>
          </c:extLst>
        </c:ser>
        <c:dLbls>
          <c:showLegendKey val="0"/>
          <c:showVal val="0"/>
          <c:showCatName val="0"/>
          <c:showSerName val="0"/>
          <c:showPercent val="0"/>
          <c:showBubbleSize val="0"/>
        </c:dLbls>
        <c:gapWidth val="150"/>
        <c:axId val="118851456"/>
        <c:axId val="1188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8-47D7-A9D0-F6F3BEA7B782}"/>
            </c:ext>
          </c:extLst>
        </c:ser>
        <c:dLbls>
          <c:showLegendKey val="0"/>
          <c:showVal val="0"/>
          <c:showCatName val="0"/>
          <c:showSerName val="0"/>
          <c:showPercent val="0"/>
          <c:showBubbleSize val="0"/>
        </c:dLbls>
        <c:marker val="1"/>
        <c:smooth val="0"/>
        <c:axId val="118851456"/>
        <c:axId val="118874112"/>
      </c:lineChart>
      <c:dateAx>
        <c:axId val="118851456"/>
        <c:scaling>
          <c:orientation val="minMax"/>
        </c:scaling>
        <c:delete val="1"/>
        <c:axPos val="b"/>
        <c:numFmt formatCode="ge" sourceLinked="1"/>
        <c:majorTickMark val="none"/>
        <c:minorTickMark val="none"/>
        <c:tickLblPos val="none"/>
        <c:crossAx val="118874112"/>
        <c:crosses val="autoZero"/>
        <c:auto val="1"/>
        <c:lblOffset val="100"/>
        <c:baseTimeUnit val="years"/>
      </c:dateAx>
      <c:valAx>
        <c:axId val="1188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3-45BE-ACC7-3D8FD8D25115}"/>
            </c:ext>
          </c:extLst>
        </c:ser>
        <c:dLbls>
          <c:showLegendKey val="0"/>
          <c:showVal val="0"/>
          <c:showCatName val="0"/>
          <c:showSerName val="0"/>
          <c:showPercent val="0"/>
          <c:showBubbleSize val="0"/>
        </c:dLbls>
        <c:gapWidth val="150"/>
        <c:axId val="118904320"/>
        <c:axId val="1189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3-45BE-ACC7-3D8FD8D25115}"/>
            </c:ext>
          </c:extLst>
        </c:ser>
        <c:dLbls>
          <c:showLegendKey val="0"/>
          <c:showVal val="0"/>
          <c:showCatName val="0"/>
          <c:showSerName val="0"/>
          <c:showPercent val="0"/>
          <c:showBubbleSize val="0"/>
        </c:dLbls>
        <c:marker val="1"/>
        <c:smooth val="0"/>
        <c:axId val="118904320"/>
        <c:axId val="118906240"/>
      </c:lineChart>
      <c:dateAx>
        <c:axId val="118904320"/>
        <c:scaling>
          <c:orientation val="minMax"/>
        </c:scaling>
        <c:delete val="1"/>
        <c:axPos val="b"/>
        <c:numFmt formatCode="ge" sourceLinked="1"/>
        <c:majorTickMark val="none"/>
        <c:minorTickMark val="none"/>
        <c:tickLblPos val="none"/>
        <c:crossAx val="118906240"/>
        <c:crosses val="autoZero"/>
        <c:auto val="1"/>
        <c:lblOffset val="100"/>
        <c:baseTimeUnit val="years"/>
      </c:dateAx>
      <c:valAx>
        <c:axId val="1189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D0-4C39-BC62-61113B868C0E}"/>
            </c:ext>
          </c:extLst>
        </c:ser>
        <c:dLbls>
          <c:showLegendKey val="0"/>
          <c:showVal val="0"/>
          <c:showCatName val="0"/>
          <c:showSerName val="0"/>
          <c:showPercent val="0"/>
          <c:showBubbleSize val="0"/>
        </c:dLbls>
        <c:gapWidth val="150"/>
        <c:axId val="118944896"/>
        <c:axId val="118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D0-4C39-BC62-61113B868C0E}"/>
            </c:ext>
          </c:extLst>
        </c:ser>
        <c:dLbls>
          <c:showLegendKey val="0"/>
          <c:showVal val="0"/>
          <c:showCatName val="0"/>
          <c:showSerName val="0"/>
          <c:showPercent val="0"/>
          <c:showBubbleSize val="0"/>
        </c:dLbls>
        <c:marker val="1"/>
        <c:smooth val="0"/>
        <c:axId val="118944896"/>
        <c:axId val="118946816"/>
      </c:lineChart>
      <c:dateAx>
        <c:axId val="118944896"/>
        <c:scaling>
          <c:orientation val="minMax"/>
        </c:scaling>
        <c:delete val="1"/>
        <c:axPos val="b"/>
        <c:numFmt formatCode="ge" sourceLinked="1"/>
        <c:majorTickMark val="none"/>
        <c:minorTickMark val="none"/>
        <c:tickLblPos val="none"/>
        <c:crossAx val="118946816"/>
        <c:crosses val="autoZero"/>
        <c:auto val="1"/>
        <c:lblOffset val="100"/>
        <c:baseTimeUnit val="years"/>
      </c:dateAx>
      <c:valAx>
        <c:axId val="118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E-471C-AF82-ECA323CEF20A}"/>
            </c:ext>
          </c:extLst>
        </c:ser>
        <c:dLbls>
          <c:showLegendKey val="0"/>
          <c:showVal val="0"/>
          <c:showCatName val="0"/>
          <c:showSerName val="0"/>
          <c:showPercent val="0"/>
          <c:showBubbleSize val="0"/>
        </c:dLbls>
        <c:gapWidth val="150"/>
        <c:axId val="119231616"/>
        <c:axId val="119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E-471C-AF82-ECA323CEF20A}"/>
            </c:ext>
          </c:extLst>
        </c:ser>
        <c:dLbls>
          <c:showLegendKey val="0"/>
          <c:showVal val="0"/>
          <c:showCatName val="0"/>
          <c:showSerName val="0"/>
          <c:showPercent val="0"/>
          <c:showBubbleSize val="0"/>
        </c:dLbls>
        <c:marker val="1"/>
        <c:smooth val="0"/>
        <c:axId val="119231616"/>
        <c:axId val="119233536"/>
      </c:lineChart>
      <c:dateAx>
        <c:axId val="119231616"/>
        <c:scaling>
          <c:orientation val="minMax"/>
        </c:scaling>
        <c:delete val="1"/>
        <c:axPos val="b"/>
        <c:numFmt formatCode="ge" sourceLinked="1"/>
        <c:majorTickMark val="none"/>
        <c:minorTickMark val="none"/>
        <c:tickLblPos val="none"/>
        <c:crossAx val="119233536"/>
        <c:crosses val="autoZero"/>
        <c:auto val="1"/>
        <c:lblOffset val="100"/>
        <c:baseTimeUnit val="years"/>
      </c:dateAx>
      <c:valAx>
        <c:axId val="1192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C-4D93-BBA3-98EA7E443510}"/>
            </c:ext>
          </c:extLst>
        </c:ser>
        <c:dLbls>
          <c:showLegendKey val="0"/>
          <c:showVal val="0"/>
          <c:showCatName val="0"/>
          <c:showSerName val="0"/>
          <c:showPercent val="0"/>
          <c:showBubbleSize val="0"/>
        </c:dLbls>
        <c:gapWidth val="150"/>
        <c:axId val="119259904"/>
        <c:axId val="1192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C-4D93-BBA3-98EA7E443510}"/>
            </c:ext>
          </c:extLst>
        </c:ser>
        <c:dLbls>
          <c:showLegendKey val="0"/>
          <c:showVal val="0"/>
          <c:showCatName val="0"/>
          <c:showSerName val="0"/>
          <c:showPercent val="0"/>
          <c:showBubbleSize val="0"/>
        </c:dLbls>
        <c:marker val="1"/>
        <c:smooth val="0"/>
        <c:axId val="119259904"/>
        <c:axId val="119261824"/>
      </c:lineChart>
      <c:dateAx>
        <c:axId val="119259904"/>
        <c:scaling>
          <c:orientation val="minMax"/>
        </c:scaling>
        <c:delete val="1"/>
        <c:axPos val="b"/>
        <c:numFmt formatCode="ge" sourceLinked="1"/>
        <c:majorTickMark val="none"/>
        <c:minorTickMark val="none"/>
        <c:tickLblPos val="none"/>
        <c:crossAx val="119261824"/>
        <c:crosses val="autoZero"/>
        <c:auto val="1"/>
        <c:lblOffset val="100"/>
        <c:baseTimeUnit val="years"/>
      </c:dateAx>
      <c:valAx>
        <c:axId val="1192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188.43</c:v>
                </c:pt>
                <c:pt idx="1">
                  <c:v>220.61</c:v>
                </c:pt>
                <c:pt idx="2">
                  <c:v>156.12</c:v>
                </c:pt>
                <c:pt idx="3">
                  <c:v>87.78</c:v>
                </c:pt>
                <c:pt idx="4">
                  <c:v>59.39</c:v>
                </c:pt>
              </c:numCache>
            </c:numRef>
          </c:val>
          <c:extLst>
            <c:ext xmlns:c16="http://schemas.microsoft.com/office/drawing/2014/chart" uri="{C3380CC4-5D6E-409C-BE32-E72D297353CC}">
              <c16:uniqueId val="{00000000-E25B-4B06-982F-F8AE4ACD5A5F}"/>
            </c:ext>
          </c:extLst>
        </c:ser>
        <c:dLbls>
          <c:showLegendKey val="0"/>
          <c:showVal val="0"/>
          <c:showCatName val="0"/>
          <c:showSerName val="0"/>
          <c:showPercent val="0"/>
          <c:showBubbleSize val="0"/>
        </c:dLbls>
        <c:gapWidth val="150"/>
        <c:axId val="127914368"/>
        <c:axId val="127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E25B-4B06-982F-F8AE4ACD5A5F}"/>
            </c:ext>
          </c:extLst>
        </c:ser>
        <c:dLbls>
          <c:showLegendKey val="0"/>
          <c:showVal val="0"/>
          <c:showCatName val="0"/>
          <c:showSerName val="0"/>
          <c:showPercent val="0"/>
          <c:showBubbleSize val="0"/>
        </c:dLbls>
        <c:marker val="1"/>
        <c:smooth val="0"/>
        <c:axId val="127914368"/>
        <c:axId val="127916288"/>
      </c:lineChart>
      <c:dateAx>
        <c:axId val="127914368"/>
        <c:scaling>
          <c:orientation val="minMax"/>
        </c:scaling>
        <c:delete val="1"/>
        <c:axPos val="b"/>
        <c:numFmt formatCode="ge" sourceLinked="1"/>
        <c:majorTickMark val="none"/>
        <c:minorTickMark val="none"/>
        <c:tickLblPos val="none"/>
        <c:crossAx val="127916288"/>
        <c:crosses val="autoZero"/>
        <c:auto val="1"/>
        <c:lblOffset val="100"/>
        <c:baseTimeUnit val="years"/>
      </c:dateAx>
      <c:valAx>
        <c:axId val="1279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99.98</c:v>
                </c:pt>
                <c:pt idx="1">
                  <c:v>100</c:v>
                </c:pt>
                <c:pt idx="2">
                  <c:v>100</c:v>
                </c:pt>
                <c:pt idx="3">
                  <c:v>100</c:v>
                </c:pt>
                <c:pt idx="4">
                  <c:v>104.36</c:v>
                </c:pt>
              </c:numCache>
            </c:numRef>
          </c:val>
          <c:extLst>
            <c:ext xmlns:c16="http://schemas.microsoft.com/office/drawing/2014/chart" uri="{C3380CC4-5D6E-409C-BE32-E72D297353CC}">
              <c16:uniqueId val="{00000000-6A17-4F96-9963-49BDE526B9AB}"/>
            </c:ext>
          </c:extLst>
        </c:ser>
        <c:dLbls>
          <c:showLegendKey val="0"/>
          <c:showVal val="0"/>
          <c:showCatName val="0"/>
          <c:showSerName val="0"/>
          <c:showPercent val="0"/>
          <c:showBubbleSize val="0"/>
        </c:dLbls>
        <c:gapWidth val="150"/>
        <c:axId val="132030464"/>
        <c:axId val="1320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6A17-4F96-9963-49BDE526B9AB}"/>
            </c:ext>
          </c:extLst>
        </c:ser>
        <c:dLbls>
          <c:showLegendKey val="0"/>
          <c:showVal val="0"/>
          <c:showCatName val="0"/>
          <c:showSerName val="0"/>
          <c:showPercent val="0"/>
          <c:showBubbleSize val="0"/>
        </c:dLbls>
        <c:marker val="1"/>
        <c:smooth val="0"/>
        <c:axId val="132030464"/>
        <c:axId val="132032384"/>
      </c:lineChart>
      <c:dateAx>
        <c:axId val="132030464"/>
        <c:scaling>
          <c:orientation val="minMax"/>
        </c:scaling>
        <c:delete val="1"/>
        <c:axPos val="b"/>
        <c:numFmt formatCode="ge" sourceLinked="1"/>
        <c:majorTickMark val="none"/>
        <c:minorTickMark val="none"/>
        <c:tickLblPos val="none"/>
        <c:crossAx val="132032384"/>
        <c:crosses val="autoZero"/>
        <c:auto val="1"/>
        <c:lblOffset val="100"/>
        <c:baseTimeUnit val="years"/>
      </c:dateAx>
      <c:valAx>
        <c:axId val="1320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139.47999999999999</c:v>
                </c:pt>
                <c:pt idx="1">
                  <c:v>139.79</c:v>
                </c:pt>
                <c:pt idx="2">
                  <c:v>139.24</c:v>
                </c:pt>
                <c:pt idx="3">
                  <c:v>139.31</c:v>
                </c:pt>
                <c:pt idx="4">
                  <c:v>134.38999999999999</c:v>
                </c:pt>
              </c:numCache>
            </c:numRef>
          </c:val>
          <c:extLst>
            <c:ext xmlns:c16="http://schemas.microsoft.com/office/drawing/2014/chart" uri="{C3380CC4-5D6E-409C-BE32-E72D297353CC}">
              <c16:uniqueId val="{00000000-D80B-4452-991E-EC2F3EE7E4FD}"/>
            </c:ext>
          </c:extLst>
        </c:ser>
        <c:dLbls>
          <c:showLegendKey val="0"/>
          <c:showVal val="0"/>
          <c:showCatName val="0"/>
          <c:showSerName val="0"/>
          <c:showPercent val="0"/>
          <c:showBubbleSize val="0"/>
        </c:dLbls>
        <c:gapWidth val="150"/>
        <c:axId val="132050944"/>
        <c:axId val="1320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D80B-4452-991E-EC2F3EE7E4FD}"/>
            </c:ext>
          </c:extLst>
        </c:ser>
        <c:dLbls>
          <c:showLegendKey val="0"/>
          <c:showVal val="0"/>
          <c:showCatName val="0"/>
          <c:showSerName val="0"/>
          <c:showPercent val="0"/>
          <c:showBubbleSize val="0"/>
        </c:dLbls>
        <c:marker val="1"/>
        <c:smooth val="0"/>
        <c:axId val="132050944"/>
        <c:axId val="132052864"/>
      </c:lineChart>
      <c:dateAx>
        <c:axId val="132050944"/>
        <c:scaling>
          <c:orientation val="minMax"/>
        </c:scaling>
        <c:delete val="1"/>
        <c:axPos val="b"/>
        <c:numFmt formatCode="ge" sourceLinked="1"/>
        <c:majorTickMark val="none"/>
        <c:minorTickMark val="none"/>
        <c:tickLblPos val="none"/>
        <c:crossAx val="132052864"/>
        <c:crosses val="autoZero"/>
        <c:auto val="1"/>
        <c:lblOffset val="100"/>
        <c:baseTimeUnit val="years"/>
      </c:dateAx>
      <c:valAx>
        <c:axId val="132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北海道　比布町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3828</v>
      </c>
      <c r="AM8" s="50"/>
      <c r="AN8" s="50"/>
      <c r="AO8" s="50"/>
      <c r="AP8" s="50"/>
      <c r="AQ8" s="50"/>
      <c r="AR8" s="50"/>
      <c r="AS8" s="50"/>
      <c r="AT8" s="45">
        <f>データ!T6</f>
        <v>86.9</v>
      </c>
      <c r="AU8" s="45"/>
      <c r="AV8" s="45"/>
      <c r="AW8" s="45"/>
      <c r="AX8" s="45"/>
      <c r="AY8" s="45"/>
      <c r="AZ8" s="45"/>
      <c r="BA8" s="45"/>
      <c r="BB8" s="45">
        <f>データ!U6</f>
        <v>44.05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64.89</v>
      </c>
      <c r="Q10" s="45"/>
      <c r="R10" s="45"/>
      <c r="S10" s="45"/>
      <c r="T10" s="45"/>
      <c r="U10" s="45"/>
      <c r="V10" s="45"/>
      <c r="W10" s="45">
        <f>データ!Q6</f>
        <v>69.11</v>
      </c>
      <c r="X10" s="45"/>
      <c r="Y10" s="45"/>
      <c r="Z10" s="45"/>
      <c r="AA10" s="45"/>
      <c r="AB10" s="45"/>
      <c r="AC10" s="45"/>
      <c r="AD10" s="50">
        <f>データ!R6</f>
        <v>2560</v>
      </c>
      <c r="AE10" s="50"/>
      <c r="AF10" s="50"/>
      <c r="AG10" s="50"/>
      <c r="AH10" s="50"/>
      <c r="AI10" s="50"/>
      <c r="AJ10" s="50"/>
      <c r="AK10" s="2"/>
      <c r="AL10" s="50">
        <f>データ!V6</f>
        <v>2473</v>
      </c>
      <c r="AM10" s="50"/>
      <c r="AN10" s="50"/>
      <c r="AO10" s="50"/>
      <c r="AP10" s="50"/>
      <c r="AQ10" s="50"/>
      <c r="AR10" s="50"/>
      <c r="AS10" s="50"/>
      <c r="AT10" s="45">
        <f>データ!W6</f>
        <v>0.99</v>
      </c>
      <c r="AU10" s="45"/>
      <c r="AV10" s="45"/>
      <c r="AW10" s="45"/>
      <c r="AX10" s="45"/>
      <c r="AY10" s="45"/>
      <c r="AZ10" s="45"/>
      <c r="BA10" s="45"/>
      <c r="BB10" s="45">
        <f>データ!X6</f>
        <v>2497.98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14559</v>
      </c>
      <c r="D6" s="33">
        <f t="shared" si="3"/>
        <v>47</v>
      </c>
      <c r="E6" s="33">
        <f t="shared" si="3"/>
        <v>17</v>
      </c>
      <c r="F6" s="33">
        <f t="shared" si="3"/>
        <v>4</v>
      </c>
      <c r="G6" s="33">
        <f t="shared" si="3"/>
        <v>0</v>
      </c>
      <c r="H6" s="33" t="str">
        <f t="shared" si="3"/>
        <v>北海道　比布町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64.89</v>
      </c>
      <c r="Q6" s="34">
        <f t="shared" si="3"/>
        <v>69.11</v>
      </c>
      <c r="R6" s="34">
        <f t="shared" si="3"/>
        <v>2560</v>
      </c>
      <c r="S6" s="34">
        <f t="shared" si="3"/>
        <v>3828</v>
      </c>
      <c r="T6" s="34">
        <f t="shared" si="3"/>
        <v>86.9</v>
      </c>
      <c r="U6" s="34">
        <f t="shared" si="3"/>
        <v>44.05</v>
      </c>
      <c r="V6" s="34">
        <f t="shared" si="3"/>
        <v>2473</v>
      </c>
      <c r="W6" s="34">
        <f t="shared" si="3"/>
        <v>0.99</v>
      </c>
      <c r="X6" s="34">
        <f t="shared" si="3"/>
        <v>2497.98</v>
      </c>
      <c r="Y6" s="35">
        <f>IF(Y7="",NA(),Y7)</f>
        <v>95.39</v>
      </c>
      <c r="Z6" s="35">
        <f t="shared" ref="Z6:AH6" si="4">IF(Z7="",NA(),Z7)</f>
        <v>94.82</v>
      </c>
      <c r="AA6" s="35">
        <f t="shared" si="4"/>
        <v>94.61</v>
      </c>
      <c r="AB6" s="35">
        <f t="shared" si="4"/>
        <v>93.94</v>
      </c>
      <c r="AC6" s="35">
        <f t="shared" si="4"/>
        <v>93.68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188.43</v>
      </c>
      <c r="BG6" s="35">
        <f t="shared" ref="BG6:BO6" si="7">IF(BG7="",NA(),BG7)</f>
        <v>220.61</v>
      </c>
      <c r="BH6" s="35">
        <f t="shared" si="7"/>
        <v>156.12</v>
      </c>
      <c r="BI6" s="35">
        <f t="shared" si="7"/>
        <v>87.78</v>
      </c>
      <c r="BJ6" s="35">
        <f t="shared" si="7"/>
        <v>59.39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99.98</v>
      </c>
      <c r="BR6" s="35">
        <f t="shared" ref="BR6:BZ6" si="8">IF(BR7="",NA(),BR7)</f>
        <v>100</v>
      </c>
      <c r="BS6" s="35">
        <f t="shared" si="8"/>
        <v>100</v>
      </c>
      <c r="BT6" s="35">
        <f t="shared" si="8"/>
        <v>100</v>
      </c>
      <c r="BU6" s="35">
        <f t="shared" si="8"/>
        <v>104.36</v>
      </c>
      <c r="BV6" s="35">
        <f t="shared" si="8"/>
        <v>62.83</v>
      </c>
      <c r="BW6" s="35">
        <f t="shared" si="8"/>
        <v>64.63</v>
      </c>
      <c r="BX6" s="35">
        <f t="shared" si="8"/>
        <v>66.56</v>
      </c>
      <c r="BY6" s="35">
        <f t="shared" si="8"/>
        <v>66.22</v>
      </c>
      <c r="BZ6" s="35">
        <f t="shared" si="8"/>
        <v>69.87</v>
      </c>
      <c r="CA6" s="34" t="str">
        <f>IF(CA7="","",IF(CA7="-","【-】","【"&amp;SUBSTITUTE(TEXT(CA7,"#,##0.00"),"-","△")&amp;"】"))</f>
        <v>【69.80】</v>
      </c>
      <c r="CB6" s="35">
        <f>IF(CB7="",NA(),CB7)</f>
        <v>139.47999999999999</v>
      </c>
      <c r="CC6" s="35">
        <f t="shared" ref="CC6:CK6" si="9">IF(CC7="",NA(),CC7)</f>
        <v>139.79</v>
      </c>
      <c r="CD6" s="35">
        <f t="shared" si="9"/>
        <v>139.24</v>
      </c>
      <c r="CE6" s="35">
        <f t="shared" si="9"/>
        <v>139.31</v>
      </c>
      <c r="CF6" s="35">
        <f t="shared" si="9"/>
        <v>134.38999999999999</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97.27</v>
      </c>
      <c r="CY6" s="35">
        <f t="shared" ref="CY6:DG6" si="11">IF(CY7="",NA(),CY7)</f>
        <v>97.88</v>
      </c>
      <c r="CZ6" s="35">
        <f t="shared" si="11"/>
        <v>98.16</v>
      </c>
      <c r="DA6" s="35">
        <f t="shared" si="11"/>
        <v>98.09</v>
      </c>
      <c r="DB6" s="35">
        <f t="shared" si="11"/>
        <v>98.26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14559</v>
      </c>
      <c r="D7" s="37">
        <v>47</v>
      </c>
      <c r="E7" s="37">
        <v>17</v>
      </c>
      <c r="F7" s="37">
        <v>4</v>
      </c>
      <c r="G7" s="37">
        <v>0</v>
      </c>
      <c r="H7" s="37" t="s">
        <v>108</v>
      </c>
      <c r="I7" s="37" t="s">
        <v>109</v>
      </c>
      <c r="J7" s="37" t="s">
        <v>110</v>
      </c>
      <c r="K7" s="37" t="s">
        <v>111</v>
      </c>
      <c r="L7" s="37" t="s">
        <v>112</v>
      </c>
      <c r="M7" s="37"/>
      <c r="N7" s="38" t="s">
        <v>113</v>
      </c>
      <c r="O7" s="38" t="s">
        <v>114</v>
      </c>
      <c r="P7" s="38">
        <v>64.89</v>
      </c>
      <c r="Q7" s="38">
        <v>69.11</v>
      </c>
      <c r="R7" s="38">
        <v>2560</v>
      </c>
      <c r="S7" s="38">
        <v>3828</v>
      </c>
      <c r="T7" s="38">
        <v>86.9</v>
      </c>
      <c r="U7" s="38">
        <v>44.05</v>
      </c>
      <c r="V7" s="38">
        <v>2473</v>
      </c>
      <c r="W7" s="38">
        <v>0.99</v>
      </c>
      <c r="X7" s="38">
        <v>2497.98</v>
      </c>
      <c r="Y7" s="38">
        <v>95.39</v>
      </c>
      <c r="Z7" s="38">
        <v>94.82</v>
      </c>
      <c r="AA7" s="38">
        <v>94.61</v>
      </c>
      <c r="AB7" s="38">
        <v>93.94</v>
      </c>
      <c r="AC7" s="38">
        <v>93.68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188.43</v>
      </c>
      <c r="BG7" s="38">
        <v>220.61</v>
      </c>
      <c r="BH7" s="38">
        <v>156.12</v>
      </c>
      <c r="BI7" s="38">
        <v>87.78</v>
      </c>
      <c r="BJ7" s="38">
        <v>59.39</v>
      </c>
      <c r="BK7" s="38">
        <v>1622.51</v>
      </c>
      <c r="BL7" s="38">
        <v>1569.13</v>
      </c>
      <c r="BM7" s="38">
        <v>1436</v>
      </c>
      <c r="BN7" s="38">
        <v>1434.89</v>
      </c>
      <c r="BO7" s="38">
        <v>1298.9100000000001</v>
      </c>
      <c r="BP7" s="38">
        <v>1348.09</v>
      </c>
      <c r="BQ7" s="38">
        <v>99.98</v>
      </c>
      <c r="BR7" s="38">
        <v>100</v>
      </c>
      <c r="BS7" s="38">
        <v>100</v>
      </c>
      <c r="BT7" s="38">
        <v>100</v>
      </c>
      <c r="BU7" s="38">
        <v>104.36</v>
      </c>
      <c r="BV7" s="38">
        <v>62.83</v>
      </c>
      <c r="BW7" s="38">
        <v>64.63</v>
      </c>
      <c r="BX7" s="38">
        <v>66.56</v>
      </c>
      <c r="BY7" s="38">
        <v>66.22</v>
      </c>
      <c r="BZ7" s="38">
        <v>69.87</v>
      </c>
      <c r="CA7" s="38">
        <v>69.8</v>
      </c>
      <c r="CB7" s="38">
        <v>139.47999999999999</v>
      </c>
      <c r="CC7" s="38">
        <v>139.79</v>
      </c>
      <c r="CD7" s="38">
        <v>139.24</v>
      </c>
      <c r="CE7" s="38">
        <v>139.31</v>
      </c>
      <c r="CF7" s="38">
        <v>134.38999999999999</v>
      </c>
      <c r="CG7" s="38">
        <v>250.43</v>
      </c>
      <c r="CH7" s="38">
        <v>245.75</v>
      </c>
      <c r="CI7" s="38">
        <v>244.29</v>
      </c>
      <c r="CJ7" s="38">
        <v>246.72</v>
      </c>
      <c r="CK7" s="38">
        <v>234.96</v>
      </c>
      <c r="CL7" s="38">
        <v>232.54</v>
      </c>
      <c r="CM7" s="38" t="s">
        <v>113</v>
      </c>
      <c r="CN7" s="38" t="s">
        <v>113</v>
      </c>
      <c r="CO7" s="38" t="s">
        <v>113</v>
      </c>
      <c r="CP7" s="38" t="s">
        <v>113</v>
      </c>
      <c r="CQ7" s="38" t="s">
        <v>113</v>
      </c>
      <c r="CR7" s="38">
        <v>42.31</v>
      </c>
      <c r="CS7" s="38">
        <v>43.65</v>
      </c>
      <c r="CT7" s="38">
        <v>43.58</v>
      </c>
      <c r="CU7" s="38">
        <v>41.35</v>
      </c>
      <c r="CV7" s="38">
        <v>42.9</v>
      </c>
      <c r="CW7" s="38">
        <v>42.17</v>
      </c>
      <c r="CX7" s="38">
        <v>97.27</v>
      </c>
      <c r="CY7" s="38">
        <v>97.88</v>
      </c>
      <c r="CZ7" s="38">
        <v>98.16</v>
      </c>
      <c r="DA7" s="38">
        <v>98.09</v>
      </c>
      <c r="DB7" s="38">
        <v>98.26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us081</cp:lastModifiedBy>
  <dcterms:created xsi:type="dcterms:W3CDTF">2017-12-25T02:15:22Z</dcterms:created>
  <dcterms:modified xsi:type="dcterms:W3CDTF">2018-02-16T00:08:21Z</dcterms:modified>
  <cp:category/>
</cp:coreProperties>
</file>