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211\Desktop\HP\"/>
    </mc:Choice>
  </mc:AlternateContent>
  <bookViews>
    <workbookView xWindow="0" yWindow="0" windowWidth="19200" windowHeight="8970"/>
  </bookViews>
  <sheets>
    <sheet name="人口及び世帯数" sheetId="1" r:id="rId1"/>
  </sheets>
  <definedNames>
    <definedName name="_xlnm.Print_Area" localSheetId="0">人口及び世帯数!$A$1:$Y$151</definedName>
    <definedName name="_xlnm.Print_Titles" localSheetId="0">人口及び世帯数!$3:$7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1" i="1" l="1"/>
  <c r="S151" i="1"/>
  <c r="W151" i="1" s="1"/>
  <c r="O151" i="1"/>
  <c r="L151" i="1"/>
  <c r="P151" i="1" s="1"/>
  <c r="I151" i="1"/>
  <c r="Y151" i="1" s="1"/>
  <c r="V150" i="1"/>
  <c r="S150" i="1"/>
  <c r="W150" i="1" s="1"/>
  <c r="O150" i="1"/>
  <c r="L150" i="1"/>
  <c r="P150" i="1" s="1"/>
  <c r="I150" i="1"/>
  <c r="Y150" i="1" s="1"/>
  <c r="T149" i="1"/>
  <c r="V149" i="1" s="1"/>
  <c r="S149" i="1"/>
  <c r="W149" i="1" s="1"/>
  <c r="O149" i="1"/>
  <c r="L149" i="1"/>
  <c r="P149" i="1" s="1"/>
  <c r="I149" i="1"/>
  <c r="Y149" i="1" s="1"/>
  <c r="V148" i="1"/>
  <c r="S148" i="1"/>
  <c r="W148" i="1" s="1"/>
  <c r="O148" i="1"/>
  <c r="L148" i="1"/>
  <c r="P148" i="1" s="1"/>
  <c r="I148" i="1"/>
  <c r="Y148" i="1" s="1"/>
  <c r="T147" i="1"/>
  <c r="V147" i="1" s="1"/>
  <c r="Q147" i="1"/>
  <c r="S147" i="1" s="1"/>
  <c r="W147" i="1" s="1"/>
  <c r="P147" i="1"/>
  <c r="O147" i="1"/>
  <c r="L147" i="1"/>
  <c r="I147" i="1"/>
  <c r="Y147" i="1" s="1"/>
  <c r="W146" i="1"/>
  <c r="V146" i="1"/>
  <c r="S146" i="1"/>
  <c r="P146" i="1"/>
  <c r="O146" i="1"/>
  <c r="L146" i="1"/>
  <c r="I146" i="1"/>
  <c r="T145" i="1"/>
  <c r="V145" i="1" s="1"/>
  <c r="S145" i="1"/>
  <c r="W145" i="1" s="1"/>
  <c r="Q145" i="1"/>
  <c r="O145" i="1"/>
  <c r="L145" i="1"/>
  <c r="P145" i="1" s="1"/>
  <c r="I145" i="1"/>
  <c r="Y146" i="1" s="1"/>
  <c r="V144" i="1"/>
  <c r="S144" i="1"/>
  <c r="W144" i="1" s="1"/>
  <c r="O144" i="1"/>
  <c r="L144" i="1"/>
  <c r="P144" i="1" s="1"/>
  <c r="I144" i="1"/>
  <c r="Y144" i="1" s="1"/>
  <c r="F144" i="1"/>
  <c r="V143" i="1"/>
  <c r="T143" i="1"/>
  <c r="R143" i="1"/>
  <c r="Q143" i="1"/>
  <c r="S143" i="1" s="1"/>
  <c r="W143" i="1" s="1"/>
  <c r="N143" i="1"/>
  <c r="O143" i="1" s="1"/>
  <c r="L143" i="1"/>
  <c r="P143" i="1" s="1"/>
  <c r="I143" i="1"/>
  <c r="F143" i="1"/>
  <c r="V142" i="1"/>
  <c r="Q142" i="1"/>
  <c r="S142" i="1" s="1"/>
  <c r="W142" i="1" s="1"/>
  <c r="P142" i="1"/>
  <c r="O142" i="1"/>
  <c r="L142" i="1"/>
  <c r="I142" i="1"/>
  <c r="Y142" i="1" s="1"/>
  <c r="V141" i="1"/>
  <c r="S141" i="1"/>
  <c r="W141" i="1" s="1"/>
  <c r="P141" i="1"/>
  <c r="O141" i="1"/>
  <c r="L141" i="1"/>
  <c r="I141" i="1"/>
  <c r="Y141" i="1" s="1"/>
  <c r="V140" i="1"/>
  <c r="S140" i="1"/>
  <c r="W140" i="1" s="1"/>
  <c r="P140" i="1"/>
  <c r="O140" i="1"/>
  <c r="L140" i="1"/>
  <c r="I140" i="1"/>
  <c r="Y140" i="1" s="1"/>
  <c r="V139" i="1"/>
  <c r="S139" i="1"/>
  <c r="W139" i="1" s="1"/>
  <c r="P139" i="1"/>
  <c r="O139" i="1"/>
  <c r="L139" i="1"/>
  <c r="I139" i="1"/>
  <c r="Y139" i="1" s="1"/>
  <c r="V138" i="1"/>
  <c r="Q138" i="1"/>
  <c r="S138" i="1" s="1"/>
  <c r="W138" i="1" s="1"/>
  <c r="O138" i="1"/>
  <c r="L138" i="1"/>
  <c r="P138" i="1" s="1"/>
  <c r="I138" i="1"/>
  <c r="Y138" i="1" s="1"/>
  <c r="V137" i="1"/>
  <c r="S137" i="1"/>
  <c r="W137" i="1" s="1"/>
  <c r="Q137" i="1"/>
  <c r="O137" i="1"/>
  <c r="L137" i="1"/>
  <c r="P137" i="1" s="1"/>
  <c r="I137" i="1"/>
  <c r="Y137" i="1" s="1"/>
  <c r="Y136" i="1"/>
  <c r="V136" i="1"/>
  <c r="W136" i="1" s="1"/>
  <c r="S136" i="1"/>
  <c r="O136" i="1"/>
  <c r="L136" i="1"/>
  <c r="P136" i="1" s="1"/>
  <c r="I136" i="1"/>
  <c r="Y135" i="1"/>
  <c r="V135" i="1"/>
  <c r="W135" i="1" s="1"/>
  <c r="S135" i="1"/>
  <c r="O135" i="1"/>
  <c r="L135" i="1"/>
  <c r="P135" i="1" s="1"/>
  <c r="I135" i="1"/>
  <c r="V134" i="1"/>
  <c r="W134" i="1" s="1"/>
  <c r="S134" i="1"/>
  <c r="O134" i="1"/>
  <c r="L134" i="1"/>
  <c r="P134" i="1" s="1"/>
  <c r="I134" i="1"/>
  <c r="V133" i="1"/>
  <c r="R133" i="1"/>
  <c r="Q133" i="1"/>
  <c r="S133" i="1" s="1"/>
  <c r="W133" i="1" s="1"/>
  <c r="P133" i="1"/>
  <c r="O133" i="1"/>
  <c r="L133" i="1"/>
  <c r="I133" i="1"/>
  <c r="Y134" i="1" s="1"/>
  <c r="V132" i="1"/>
  <c r="S132" i="1"/>
  <c r="W132" i="1" s="1"/>
  <c r="P132" i="1"/>
  <c r="O132" i="1"/>
  <c r="L132" i="1"/>
  <c r="I132" i="1"/>
  <c r="U131" i="1"/>
  <c r="V131" i="1" s="1"/>
  <c r="S131" i="1"/>
  <c r="W131" i="1" s="1"/>
  <c r="O131" i="1"/>
  <c r="L131" i="1"/>
  <c r="P131" i="1" s="1"/>
  <c r="I131" i="1"/>
  <c r="Y131" i="1" s="1"/>
  <c r="Y130" i="1"/>
  <c r="T130" i="1"/>
  <c r="V130" i="1" s="1"/>
  <c r="Q130" i="1"/>
  <c r="S130" i="1" s="1"/>
  <c r="O130" i="1"/>
  <c r="P130" i="1" s="1"/>
  <c r="L130" i="1"/>
  <c r="I130" i="1"/>
  <c r="Y129" i="1"/>
  <c r="W129" i="1"/>
  <c r="V129" i="1"/>
  <c r="S129" i="1"/>
  <c r="O129" i="1"/>
  <c r="P129" i="1" s="1"/>
  <c r="L129" i="1"/>
  <c r="I129" i="1"/>
  <c r="Y128" i="1"/>
  <c r="W128" i="1"/>
  <c r="V128" i="1"/>
  <c r="S128" i="1"/>
  <c r="O128" i="1"/>
  <c r="P128" i="1" s="1"/>
  <c r="L128" i="1"/>
  <c r="I128" i="1"/>
  <c r="W130" i="1" l="1"/>
  <c r="Y132" i="1"/>
  <c r="Y133" i="1"/>
  <c r="Y143" i="1"/>
  <c r="Y145" i="1"/>
  <c r="Y127" i="1" l="1"/>
  <c r="W127" i="1"/>
  <c r="V127" i="1"/>
  <c r="S127" i="1"/>
  <c r="P127" i="1"/>
  <c r="O127" i="1"/>
  <c r="L127" i="1"/>
  <c r="I127" i="1"/>
  <c r="Y126" i="1"/>
  <c r="W126" i="1"/>
  <c r="V126" i="1"/>
  <c r="S126" i="1"/>
  <c r="P126" i="1"/>
  <c r="O126" i="1"/>
  <c r="L126" i="1"/>
  <c r="I126" i="1"/>
  <c r="Y125" i="1"/>
  <c r="W125" i="1"/>
  <c r="V125" i="1"/>
  <c r="S125" i="1"/>
  <c r="P125" i="1"/>
  <c r="O125" i="1"/>
  <c r="L125" i="1"/>
  <c r="I125" i="1"/>
  <c r="Y124" i="1"/>
  <c r="W124" i="1"/>
  <c r="V124" i="1"/>
  <c r="S124" i="1"/>
  <c r="P124" i="1"/>
  <c r="O124" i="1"/>
  <c r="L124" i="1"/>
  <c r="I124" i="1"/>
  <c r="Y123" i="1"/>
  <c r="W123" i="1"/>
  <c r="V123" i="1"/>
  <c r="S123" i="1"/>
  <c r="P123" i="1"/>
  <c r="O123" i="1"/>
  <c r="L123" i="1"/>
  <c r="I123" i="1"/>
  <c r="Y122" i="1"/>
  <c r="W122" i="1"/>
  <c r="V122" i="1"/>
  <c r="S122" i="1"/>
  <c r="P122" i="1"/>
  <c r="O122" i="1"/>
  <c r="L122" i="1"/>
  <c r="I122" i="1"/>
  <c r="Y121" i="1"/>
  <c r="W121" i="1"/>
  <c r="V121" i="1"/>
  <c r="S121" i="1"/>
  <c r="P121" i="1"/>
  <c r="O121" i="1"/>
  <c r="L121" i="1"/>
  <c r="I121" i="1"/>
  <c r="Y120" i="1"/>
  <c r="W120" i="1"/>
  <c r="V120" i="1"/>
  <c r="S120" i="1"/>
  <c r="P120" i="1"/>
  <c r="O120" i="1"/>
  <c r="L120" i="1"/>
  <c r="I120" i="1"/>
  <c r="Y119" i="1"/>
  <c r="W119" i="1"/>
  <c r="V119" i="1"/>
  <c r="S119" i="1"/>
  <c r="P119" i="1"/>
  <c r="O119" i="1"/>
  <c r="L119" i="1"/>
  <c r="I119" i="1"/>
  <c r="Y118" i="1"/>
  <c r="W118" i="1"/>
  <c r="V118" i="1"/>
  <c r="S118" i="1"/>
  <c r="P118" i="1"/>
  <c r="O118" i="1"/>
  <c r="L118" i="1"/>
  <c r="I118" i="1"/>
  <c r="Y117" i="1"/>
  <c r="W117" i="1"/>
  <c r="V117" i="1"/>
  <c r="S117" i="1"/>
  <c r="P117" i="1"/>
  <c r="O117" i="1"/>
  <c r="L117" i="1"/>
  <c r="I117" i="1"/>
  <c r="Y116" i="1"/>
  <c r="W116" i="1"/>
  <c r="V116" i="1"/>
  <c r="S116" i="1"/>
  <c r="R116" i="1"/>
  <c r="P116" i="1"/>
  <c r="O116" i="1"/>
  <c r="L116" i="1"/>
  <c r="I116" i="1"/>
  <c r="H116" i="1"/>
  <c r="Y115" i="1"/>
  <c r="W115" i="1"/>
  <c r="V115" i="1"/>
  <c r="S115" i="1"/>
  <c r="P115" i="1"/>
  <c r="O115" i="1"/>
  <c r="L115" i="1"/>
  <c r="I115" i="1"/>
  <c r="Y114" i="1"/>
  <c r="W114" i="1"/>
  <c r="V114" i="1"/>
  <c r="S114" i="1"/>
  <c r="P114" i="1"/>
  <c r="O114" i="1"/>
  <c r="L114" i="1"/>
  <c r="I114" i="1"/>
  <c r="Y113" i="1"/>
  <c r="W113" i="1"/>
  <c r="V113" i="1"/>
  <c r="T113" i="1"/>
  <c r="S113" i="1"/>
  <c r="P113" i="1"/>
  <c r="O113" i="1"/>
  <c r="L113" i="1"/>
  <c r="I113" i="1"/>
  <c r="Y112" i="1"/>
  <c r="W112" i="1"/>
  <c r="V112" i="1"/>
  <c r="S112" i="1"/>
  <c r="P112" i="1"/>
  <c r="O112" i="1"/>
  <c r="L112" i="1"/>
  <c r="I112" i="1"/>
  <c r="Y111" i="1"/>
  <c r="W111" i="1"/>
  <c r="V111" i="1"/>
  <c r="S111" i="1"/>
  <c r="P111" i="1"/>
  <c r="O111" i="1"/>
  <c r="L111" i="1"/>
  <c r="I111" i="1"/>
  <c r="H111" i="1"/>
  <c r="Y110" i="1"/>
  <c r="W110" i="1"/>
  <c r="V110" i="1"/>
  <c r="S110" i="1"/>
  <c r="P110" i="1"/>
  <c r="O110" i="1"/>
  <c r="L110" i="1"/>
  <c r="I110" i="1"/>
  <c r="Y109" i="1"/>
  <c r="W109" i="1"/>
  <c r="V109" i="1"/>
  <c r="S109" i="1"/>
  <c r="P109" i="1"/>
  <c r="O109" i="1"/>
  <c r="L109" i="1"/>
  <c r="I109" i="1"/>
  <c r="Y108" i="1"/>
  <c r="W108" i="1"/>
  <c r="V108" i="1"/>
  <c r="S108" i="1"/>
  <c r="P108" i="1"/>
  <c r="O108" i="1"/>
  <c r="L108" i="1"/>
  <c r="I108" i="1"/>
  <c r="Y107" i="1"/>
  <c r="W107" i="1"/>
  <c r="V107" i="1"/>
  <c r="U107" i="1"/>
  <c r="S107" i="1"/>
  <c r="R107" i="1"/>
  <c r="P107" i="1"/>
  <c r="O107" i="1"/>
  <c r="L107" i="1"/>
  <c r="I107" i="1"/>
  <c r="Y106" i="1"/>
  <c r="W106" i="1"/>
  <c r="V106" i="1"/>
  <c r="T106" i="1"/>
  <c r="S106" i="1"/>
  <c r="P106" i="1"/>
  <c r="O106" i="1"/>
  <c r="L106" i="1"/>
  <c r="I106" i="1"/>
  <c r="F106" i="1"/>
  <c r="Y105" i="1"/>
  <c r="W105" i="1"/>
  <c r="V105" i="1"/>
  <c r="S105" i="1"/>
  <c r="P105" i="1"/>
  <c r="O105" i="1"/>
  <c r="L105" i="1"/>
  <c r="I105" i="1"/>
  <c r="F105" i="1"/>
  <c r="Y104" i="1"/>
  <c r="W104" i="1"/>
  <c r="V104" i="1"/>
  <c r="S104" i="1"/>
  <c r="P104" i="1"/>
  <c r="O104" i="1"/>
  <c r="L104" i="1"/>
  <c r="I104" i="1"/>
  <c r="F104" i="1"/>
  <c r="Y103" i="1"/>
  <c r="W103" i="1"/>
  <c r="V103" i="1"/>
  <c r="S103" i="1"/>
  <c r="P103" i="1"/>
  <c r="O103" i="1"/>
  <c r="L103" i="1"/>
  <c r="I103" i="1"/>
  <c r="Y102" i="1"/>
  <c r="W102" i="1"/>
  <c r="V102" i="1"/>
  <c r="S102" i="1"/>
  <c r="P102" i="1"/>
  <c r="O102" i="1"/>
  <c r="L102" i="1"/>
  <c r="I102" i="1"/>
  <c r="Y101" i="1"/>
  <c r="W101" i="1"/>
  <c r="V101" i="1"/>
  <c r="S101" i="1"/>
  <c r="R101" i="1"/>
  <c r="P101" i="1"/>
  <c r="O101" i="1"/>
  <c r="L101" i="1"/>
  <c r="I101" i="1"/>
  <c r="Y100" i="1"/>
  <c r="W100" i="1"/>
  <c r="V100" i="1"/>
  <c r="S100" i="1"/>
  <c r="P100" i="1"/>
  <c r="O100" i="1"/>
  <c r="L100" i="1"/>
  <c r="I100" i="1"/>
  <c r="Y99" i="1"/>
  <c r="W99" i="1"/>
  <c r="V99" i="1"/>
  <c r="U99" i="1"/>
  <c r="S99" i="1"/>
  <c r="P99" i="1"/>
  <c r="O99" i="1"/>
  <c r="L99" i="1"/>
  <c r="I99" i="1"/>
  <c r="Y98" i="1"/>
  <c r="W98" i="1"/>
  <c r="V98" i="1"/>
  <c r="S98" i="1"/>
  <c r="P98" i="1"/>
  <c r="O98" i="1"/>
  <c r="L98" i="1"/>
  <c r="I98" i="1"/>
  <c r="Y97" i="1"/>
  <c r="W97" i="1"/>
  <c r="V97" i="1"/>
  <c r="T97" i="1"/>
  <c r="S97" i="1"/>
  <c r="P97" i="1"/>
  <c r="O97" i="1"/>
  <c r="L97" i="1"/>
  <c r="I97" i="1"/>
  <c r="Y96" i="1"/>
  <c r="W96" i="1"/>
  <c r="V96" i="1"/>
  <c r="S96" i="1"/>
  <c r="P96" i="1"/>
  <c r="O96" i="1"/>
  <c r="L96" i="1"/>
  <c r="I96" i="1"/>
  <c r="Y95" i="1"/>
  <c r="W95" i="1"/>
  <c r="V95" i="1"/>
  <c r="S95" i="1"/>
  <c r="P95" i="1"/>
  <c r="O95" i="1"/>
  <c r="L95" i="1"/>
  <c r="I95" i="1"/>
  <c r="Y94" i="1"/>
  <c r="W94" i="1"/>
  <c r="V94" i="1"/>
  <c r="S94" i="1"/>
  <c r="P94" i="1"/>
  <c r="O94" i="1"/>
  <c r="L94" i="1"/>
  <c r="I94" i="1"/>
  <c r="Y93" i="1"/>
  <c r="W93" i="1"/>
  <c r="V93" i="1"/>
  <c r="S93" i="1"/>
  <c r="P93" i="1"/>
  <c r="O93" i="1"/>
  <c r="L93" i="1"/>
  <c r="I93" i="1"/>
  <c r="Y92" i="1"/>
  <c r="W92" i="1"/>
  <c r="V92" i="1"/>
  <c r="S92" i="1"/>
  <c r="P92" i="1"/>
  <c r="O92" i="1"/>
  <c r="L92" i="1"/>
  <c r="I92" i="1"/>
  <c r="Y91" i="1"/>
  <c r="W91" i="1"/>
  <c r="V91" i="1"/>
  <c r="S91" i="1"/>
  <c r="P91" i="1"/>
  <c r="O91" i="1"/>
  <c r="L91" i="1"/>
  <c r="I91" i="1"/>
  <c r="Y90" i="1"/>
  <c r="W90" i="1"/>
  <c r="V90" i="1"/>
  <c r="S90" i="1"/>
  <c r="P90" i="1"/>
  <c r="O90" i="1"/>
  <c r="L90" i="1"/>
  <c r="I90" i="1"/>
  <c r="Y89" i="1"/>
  <c r="W89" i="1"/>
  <c r="V89" i="1"/>
  <c r="T89" i="1"/>
  <c r="S89" i="1"/>
  <c r="P89" i="1"/>
  <c r="O89" i="1"/>
  <c r="L89" i="1"/>
  <c r="I89" i="1"/>
  <c r="Y88" i="1"/>
  <c r="W88" i="1"/>
  <c r="V88" i="1"/>
  <c r="S88" i="1"/>
  <c r="P88" i="1"/>
  <c r="O88" i="1"/>
  <c r="L88" i="1"/>
  <c r="I88" i="1"/>
  <c r="Y87" i="1"/>
  <c r="W87" i="1"/>
  <c r="V87" i="1"/>
  <c r="S87" i="1"/>
  <c r="P87" i="1"/>
  <c r="O87" i="1"/>
  <c r="L87" i="1"/>
  <c r="I87" i="1"/>
  <c r="Y86" i="1"/>
  <c r="W86" i="1"/>
  <c r="V86" i="1"/>
  <c r="S86" i="1"/>
  <c r="P86" i="1"/>
  <c r="O86" i="1"/>
  <c r="L86" i="1"/>
  <c r="I86" i="1"/>
  <c r="Y85" i="1"/>
  <c r="W85" i="1"/>
  <c r="V85" i="1"/>
  <c r="S85" i="1"/>
  <c r="P85" i="1"/>
  <c r="O85" i="1"/>
  <c r="L85" i="1"/>
  <c r="I85" i="1"/>
  <c r="Y84" i="1"/>
  <c r="W84" i="1"/>
  <c r="V84" i="1"/>
  <c r="S84" i="1"/>
  <c r="P84" i="1"/>
  <c r="O84" i="1"/>
  <c r="L84" i="1"/>
  <c r="I84" i="1"/>
  <c r="Y83" i="1"/>
  <c r="W83" i="1"/>
  <c r="V83" i="1"/>
  <c r="S83" i="1"/>
  <c r="P83" i="1"/>
  <c r="O83" i="1"/>
  <c r="L83" i="1"/>
  <c r="I83" i="1"/>
  <c r="Y82" i="1"/>
  <c r="W82" i="1"/>
  <c r="V82" i="1"/>
  <c r="S82" i="1"/>
  <c r="P82" i="1"/>
  <c r="O82" i="1"/>
  <c r="L82" i="1"/>
  <c r="I82" i="1"/>
  <c r="Y81" i="1"/>
  <c r="W81" i="1"/>
  <c r="V81" i="1"/>
  <c r="S81" i="1"/>
  <c r="P81" i="1"/>
  <c r="O81" i="1"/>
  <c r="L81" i="1"/>
  <c r="I81" i="1"/>
  <c r="Y80" i="1"/>
  <c r="W80" i="1"/>
  <c r="V80" i="1"/>
  <c r="S80" i="1"/>
  <c r="P80" i="1"/>
  <c r="O80" i="1"/>
  <c r="L80" i="1"/>
  <c r="I80" i="1"/>
  <c r="Y79" i="1"/>
  <c r="W79" i="1"/>
  <c r="V79" i="1"/>
  <c r="S79" i="1"/>
  <c r="P79" i="1"/>
  <c r="O79" i="1"/>
  <c r="L79" i="1"/>
  <c r="I79" i="1"/>
  <c r="Y78" i="1"/>
  <c r="W78" i="1"/>
  <c r="V78" i="1"/>
  <c r="S78" i="1"/>
  <c r="P78" i="1"/>
  <c r="O78" i="1"/>
  <c r="L78" i="1"/>
  <c r="I78" i="1"/>
  <c r="Y77" i="1"/>
  <c r="W77" i="1"/>
  <c r="V77" i="1"/>
  <c r="S77" i="1"/>
  <c r="P77" i="1"/>
  <c r="O77" i="1"/>
  <c r="L77" i="1"/>
  <c r="I77" i="1"/>
  <c r="Y76" i="1"/>
  <c r="W76" i="1"/>
  <c r="V76" i="1"/>
  <c r="S76" i="1"/>
  <c r="P76" i="1"/>
  <c r="O76" i="1"/>
  <c r="L76" i="1"/>
  <c r="I76" i="1"/>
  <c r="Y75" i="1"/>
  <c r="W75" i="1"/>
  <c r="V75" i="1"/>
  <c r="S75" i="1"/>
  <c r="P75" i="1"/>
  <c r="O75" i="1"/>
  <c r="L75" i="1"/>
  <c r="I75" i="1"/>
  <c r="Y74" i="1"/>
  <c r="W74" i="1"/>
  <c r="V74" i="1"/>
  <c r="S74" i="1"/>
  <c r="P74" i="1"/>
  <c r="O74" i="1"/>
  <c r="L74" i="1"/>
  <c r="I74" i="1"/>
  <c r="Y73" i="1"/>
  <c r="W73" i="1"/>
  <c r="V73" i="1"/>
  <c r="S73" i="1"/>
  <c r="Q73" i="1"/>
  <c r="P73" i="1"/>
  <c r="O73" i="1"/>
  <c r="L73" i="1"/>
  <c r="I73" i="1"/>
  <c r="Y72" i="1"/>
  <c r="W72" i="1"/>
  <c r="V72" i="1"/>
  <c r="S72" i="1"/>
  <c r="P72" i="1"/>
  <c r="O72" i="1"/>
  <c r="L72" i="1"/>
  <c r="I72" i="1"/>
  <c r="Y71" i="1"/>
  <c r="W71" i="1"/>
  <c r="V71" i="1"/>
  <c r="S71" i="1"/>
  <c r="Q71" i="1"/>
  <c r="P71" i="1"/>
  <c r="O71" i="1"/>
  <c r="L71" i="1"/>
  <c r="I71" i="1"/>
  <c r="Y70" i="1"/>
  <c r="W70" i="1"/>
  <c r="V70" i="1"/>
  <c r="S70" i="1"/>
  <c r="P70" i="1"/>
  <c r="O70" i="1"/>
  <c r="L70" i="1"/>
  <c r="I70" i="1"/>
  <c r="Y69" i="1"/>
  <c r="W69" i="1"/>
  <c r="V69" i="1"/>
  <c r="S69" i="1"/>
  <c r="P69" i="1"/>
  <c r="O69" i="1"/>
  <c r="L69" i="1"/>
  <c r="I69" i="1"/>
  <c r="Y68" i="1"/>
  <c r="W68" i="1"/>
  <c r="V68" i="1"/>
  <c r="S68" i="1"/>
  <c r="P68" i="1"/>
  <c r="O68" i="1"/>
  <c r="L68" i="1"/>
  <c r="I68" i="1"/>
  <c r="Y67" i="1"/>
  <c r="W67" i="1"/>
  <c r="V67" i="1"/>
  <c r="S67" i="1"/>
  <c r="P67" i="1"/>
  <c r="O67" i="1"/>
  <c r="L67" i="1"/>
  <c r="I67" i="1"/>
  <c r="Y66" i="1"/>
  <c r="W66" i="1"/>
  <c r="V66" i="1"/>
  <c r="S66" i="1"/>
  <c r="P66" i="1"/>
  <c r="O66" i="1"/>
  <c r="L66" i="1"/>
  <c r="I66" i="1"/>
  <c r="Y65" i="1"/>
  <c r="W65" i="1"/>
  <c r="V65" i="1"/>
  <c r="S65" i="1"/>
  <c r="P65" i="1"/>
  <c r="O65" i="1"/>
  <c r="L65" i="1"/>
  <c r="I65" i="1"/>
  <c r="Y64" i="1"/>
  <c r="W64" i="1"/>
  <c r="V64" i="1"/>
  <c r="S64" i="1"/>
  <c r="P64" i="1"/>
  <c r="O64" i="1"/>
  <c r="L64" i="1"/>
  <c r="I64" i="1"/>
  <c r="Y63" i="1"/>
  <c r="W63" i="1"/>
  <c r="V63" i="1"/>
  <c r="S63" i="1"/>
  <c r="P63" i="1"/>
  <c r="O63" i="1"/>
  <c r="L63" i="1"/>
  <c r="I63" i="1"/>
  <c r="Y62" i="1"/>
  <c r="W62" i="1"/>
  <c r="V62" i="1"/>
  <c r="S62" i="1"/>
  <c r="P62" i="1"/>
  <c r="O62" i="1"/>
  <c r="L62" i="1"/>
  <c r="I62" i="1"/>
  <c r="Y61" i="1"/>
  <c r="W61" i="1"/>
  <c r="V61" i="1"/>
  <c r="S61" i="1"/>
  <c r="P61" i="1"/>
  <c r="O61" i="1"/>
  <c r="L61" i="1"/>
  <c r="I61" i="1"/>
  <c r="Y60" i="1"/>
  <c r="W60" i="1"/>
  <c r="V60" i="1"/>
  <c r="S60" i="1"/>
  <c r="P60" i="1"/>
  <c r="O60" i="1"/>
  <c r="L60" i="1"/>
  <c r="I60" i="1"/>
  <c r="Y59" i="1"/>
  <c r="W59" i="1"/>
  <c r="V59" i="1"/>
  <c r="S59" i="1"/>
  <c r="P59" i="1"/>
  <c r="O59" i="1"/>
  <c r="L59" i="1"/>
  <c r="I59" i="1"/>
  <c r="Y58" i="1"/>
  <c r="W58" i="1"/>
  <c r="V58" i="1"/>
  <c r="S58" i="1"/>
  <c r="P58" i="1"/>
  <c r="O58" i="1"/>
  <c r="L58" i="1"/>
  <c r="I58" i="1"/>
  <c r="Y57" i="1"/>
  <c r="W57" i="1"/>
  <c r="V57" i="1"/>
  <c r="S57" i="1"/>
  <c r="P57" i="1"/>
  <c r="O57" i="1"/>
  <c r="L57" i="1"/>
  <c r="I57" i="1"/>
  <c r="Y56" i="1"/>
  <c r="W56" i="1"/>
  <c r="V56" i="1"/>
  <c r="S56" i="1"/>
  <c r="P56" i="1"/>
  <c r="O56" i="1"/>
  <c r="L56" i="1"/>
  <c r="I56" i="1"/>
  <c r="Y55" i="1"/>
  <c r="W55" i="1"/>
  <c r="V55" i="1"/>
  <c r="S55" i="1"/>
  <c r="P55" i="1"/>
  <c r="O55" i="1"/>
  <c r="L55" i="1"/>
  <c r="I55" i="1"/>
  <c r="Y54" i="1"/>
  <c r="W54" i="1"/>
  <c r="V54" i="1"/>
  <c r="S54" i="1"/>
  <c r="P54" i="1"/>
  <c r="O54" i="1"/>
  <c r="L54" i="1"/>
  <c r="I54" i="1"/>
  <c r="Y53" i="1"/>
  <c r="W53" i="1"/>
  <c r="V53" i="1"/>
  <c r="S53" i="1"/>
  <c r="P53" i="1"/>
  <c r="O53" i="1"/>
  <c r="L53" i="1"/>
  <c r="I53" i="1"/>
  <c r="Y52" i="1"/>
  <c r="W52" i="1"/>
  <c r="V52" i="1"/>
  <c r="S52" i="1"/>
  <c r="P52" i="1"/>
  <c r="O52" i="1"/>
  <c r="L52" i="1"/>
  <c r="I52" i="1"/>
  <c r="Y51" i="1"/>
  <c r="W51" i="1"/>
  <c r="V51" i="1"/>
  <c r="S51" i="1"/>
  <c r="P51" i="1"/>
  <c r="O51" i="1"/>
  <c r="L51" i="1"/>
  <c r="I51" i="1"/>
  <c r="Y50" i="1"/>
  <c r="W50" i="1"/>
  <c r="V50" i="1"/>
  <c r="S50" i="1"/>
  <c r="P50" i="1"/>
  <c r="O50" i="1"/>
  <c r="L50" i="1"/>
  <c r="I50" i="1"/>
  <c r="Y49" i="1"/>
  <c r="W49" i="1"/>
  <c r="V49" i="1"/>
  <c r="S49" i="1"/>
  <c r="P49" i="1"/>
  <c r="O49" i="1"/>
  <c r="L49" i="1"/>
  <c r="I49" i="1"/>
  <c r="Y48" i="1"/>
  <c r="W48" i="1"/>
  <c r="V48" i="1"/>
  <c r="S48" i="1"/>
  <c r="P48" i="1"/>
  <c r="O48" i="1"/>
  <c r="L48" i="1"/>
  <c r="I48" i="1"/>
  <c r="Y47" i="1"/>
  <c r="W47" i="1"/>
  <c r="V47" i="1"/>
  <c r="S47" i="1"/>
  <c r="P47" i="1"/>
  <c r="O47" i="1"/>
  <c r="L47" i="1"/>
  <c r="I47" i="1"/>
  <c r="Y46" i="1"/>
  <c r="W46" i="1"/>
  <c r="V46" i="1"/>
  <c r="S46" i="1"/>
  <c r="P46" i="1"/>
  <c r="O46" i="1"/>
  <c r="L46" i="1"/>
  <c r="I46" i="1"/>
  <c r="Y45" i="1"/>
  <c r="W45" i="1"/>
  <c r="V45" i="1"/>
  <c r="S45" i="1"/>
  <c r="P45" i="1"/>
  <c r="O45" i="1"/>
  <c r="L45" i="1"/>
  <c r="I45" i="1"/>
  <c r="Y44" i="1"/>
  <c r="W44" i="1"/>
  <c r="V44" i="1"/>
  <c r="S44" i="1"/>
  <c r="P44" i="1"/>
  <c r="O44" i="1"/>
  <c r="L44" i="1"/>
  <c r="I44" i="1"/>
  <c r="Y43" i="1"/>
  <c r="W43" i="1"/>
  <c r="V43" i="1"/>
  <c r="S43" i="1"/>
  <c r="P43" i="1"/>
  <c r="O43" i="1"/>
  <c r="L43" i="1"/>
  <c r="I43" i="1"/>
  <c r="Y42" i="1"/>
  <c r="W42" i="1"/>
  <c r="V42" i="1"/>
  <c r="S42" i="1"/>
  <c r="P42" i="1"/>
  <c r="O42" i="1"/>
  <c r="L42" i="1"/>
  <c r="I42" i="1"/>
  <c r="Y41" i="1"/>
  <c r="W41" i="1"/>
  <c r="V41" i="1"/>
  <c r="S41" i="1"/>
  <c r="P41" i="1"/>
  <c r="O41" i="1"/>
  <c r="L41" i="1"/>
  <c r="I41" i="1"/>
  <c r="Y40" i="1"/>
  <c r="W40" i="1"/>
  <c r="V40" i="1"/>
  <c r="S40" i="1"/>
  <c r="P40" i="1"/>
  <c r="O40" i="1"/>
  <c r="L40" i="1"/>
  <c r="I40" i="1"/>
  <c r="Y39" i="1"/>
  <c r="W39" i="1"/>
  <c r="V39" i="1"/>
  <c r="S39" i="1"/>
  <c r="P39" i="1"/>
  <c r="O39" i="1"/>
  <c r="L39" i="1"/>
  <c r="I39" i="1"/>
  <c r="Y38" i="1"/>
  <c r="W38" i="1"/>
  <c r="V38" i="1"/>
  <c r="S38" i="1"/>
  <c r="P38" i="1"/>
  <c r="O38" i="1"/>
  <c r="L38" i="1"/>
  <c r="I38" i="1"/>
  <c r="Y37" i="1"/>
  <c r="W37" i="1"/>
  <c r="V37" i="1"/>
  <c r="S37" i="1"/>
  <c r="P37" i="1"/>
  <c r="O37" i="1"/>
  <c r="L37" i="1"/>
  <c r="I37" i="1"/>
  <c r="Y36" i="1"/>
  <c r="W36" i="1"/>
  <c r="V36" i="1"/>
  <c r="S36" i="1"/>
  <c r="P36" i="1"/>
  <c r="O36" i="1"/>
  <c r="L36" i="1"/>
  <c r="I36" i="1"/>
  <c r="Y35" i="1"/>
  <c r="W35" i="1"/>
  <c r="V35" i="1"/>
  <c r="S35" i="1"/>
  <c r="P35" i="1"/>
  <c r="O35" i="1"/>
  <c r="L35" i="1"/>
  <c r="I35" i="1"/>
  <c r="Y34" i="1"/>
  <c r="W34" i="1"/>
  <c r="V34" i="1"/>
  <c r="S34" i="1"/>
  <c r="P34" i="1"/>
  <c r="O34" i="1"/>
  <c r="L34" i="1"/>
  <c r="I34" i="1"/>
  <c r="Y33" i="1"/>
  <c r="W33" i="1"/>
  <c r="V33" i="1"/>
  <c r="S33" i="1"/>
  <c r="P33" i="1"/>
  <c r="O33" i="1"/>
  <c r="L33" i="1"/>
  <c r="I33" i="1"/>
  <c r="Y32" i="1"/>
  <c r="W32" i="1"/>
  <c r="V32" i="1"/>
  <c r="S32" i="1"/>
  <c r="P32" i="1"/>
  <c r="O32" i="1"/>
  <c r="L32" i="1"/>
  <c r="I32" i="1"/>
  <c r="Y31" i="1"/>
  <c r="W31" i="1"/>
  <c r="V31" i="1"/>
  <c r="S31" i="1"/>
  <c r="P31" i="1"/>
  <c r="O31" i="1"/>
  <c r="L31" i="1"/>
  <c r="I31" i="1"/>
  <c r="Y30" i="1"/>
  <c r="W30" i="1"/>
  <c r="V30" i="1"/>
  <c r="S30" i="1"/>
  <c r="P30" i="1"/>
  <c r="O30" i="1"/>
  <c r="L30" i="1"/>
  <c r="I30" i="1"/>
  <c r="Y29" i="1"/>
  <c r="W29" i="1"/>
  <c r="V29" i="1"/>
  <c r="S29" i="1"/>
  <c r="P29" i="1"/>
  <c r="O29" i="1"/>
  <c r="L29" i="1"/>
  <c r="I29" i="1"/>
  <c r="Y28" i="1"/>
  <c r="W28" i="1"/>
  <c r="V28" i="1"/>
  <c r="S28" i="1"/>
  <c r="P28" i="1"/>
  <c r="O28" i="1"/>
  <c r="L28" i="1"/>
  <c r="I28" i="1"/>
  <c r="Y27" i="1"/>
  <c r="W27" i="1"/>
  <c r="V27" i="1"/>
  <c r="S27" i="1"/>
  <c r="P27" i="1"/>
  <c r="O27" i="1"/>
  <c r="L27" i="1"/>
  <c r="I27" i="1"/>
  <c r="Y26" i="1"/>
  <c r="W26" i="1"/>
  <c r="V26" i="1"/>
  <c r="S26" i="1"/>
  <c r="P26" i="1"/>
  <c r="O26" i="1"/>
  <c r="L26" i="1"/>
  <c r="I26" i="1"/>
  <c r="Y25" i="1"/>
  <c r="W25" i="1"/>
  <c r="V25" i="1"/>
  <c r="S25" i="1"/>
  <c r="P25" i="1"/>
  <c r="O25" i="1"/>
  <c r="L25" i="1"/>
  <c r="I25" i="1"/>
  <c r="Y24" i="1"/>
  <c r="W24" i="1"/>
  <c r="V24" i="1"/>
  <c r="S24" i="1"/>
  <c r="P24" i="1"/>
  <c r="O24" i="1"/>
  <c r="L24" i="1"/>
  <c r="I24" i="1"/>
  <c r="Y23" i="1"/>
  <c r="W23" i="1"/>
  <c r="V23" i="1"/>
  <c r="S23" i="1"/>
  <c r="P23" i="1"/>
  <c r="O23" i="1"/>
  <c r="L23" i="1"/>
  <c r="I23" i="1"/>
  <c r="Y22" i="1"/>
  <c r="W22" i="1"/>
  <c r="V22" i="1"/>
  <c r="S22" i="1"/>
  <c r="P22" i="1"/>
  <c r="O22" i="1"/>
  <c r="L22" i="1"/>
  <c r="I22" i="1"/>
  <c r="Y21" i="1"/>
  <c r="W21" i="1"/>
  <c r="V21" i="1"/>
  <c r="S21" i="1"/>
  <c r="P21" i="1"/>
  <c r="O21" i="1"/>
  <c r="L21" i="1"/>
  <c r="I21" i="1"/>
  <c r="Y20" i="1"/>
  <c r="W20" i="1"/>
  <c r="V20" i="1"/>
  <c r="S20" i="1"/>
  <c r="P20" i="1"/>
  <c r="O20" i="1"/>
  <c r="L20" i="1"/>
  <c r="I20" i="1"/>
  <c r="Y19" i="1"/>
  <c r="W19" i="1"/>
  <c r="V19" i="1"/>
  <c r="S19" i="1"/>
  <c r="P19" i="1"/>
  <c r="O19" i="1"/>
  <c r="L19" i="1"/>
  <c r="I19" i="1"/>
  <c r="Y18" i="1"/>
  <c r="W18" i="1"/>
  <c r="V18" i="1"/>
  <c r="S18" i="1"/>
  <c r="P18" i="1"/>
  <c r="O18" i="1"/>
  <c r="L18" i="1"/>
  <c r="I18" i="1"/>
  <c r="Y17" i="1"/>
  <c r="W17" i="1"/>
  <c r="V17" i="1"/>
  <c r="S17" i="1"/>
  <c r="P17" i="1"/>
  <c r="O17" i="1"/>
  <c r="L17" i="1"/>
  <c r="I17" i="1"/>
  <c r="Y16" i="1"/>
  <c r="W16" i="1"/>
  <c r="V16" i="1"/>
  <c r="S16" i="1"/>
  <c r="P16" i="1"/>
  <c r="O16" i="1"/>
  <c r="L16" i="1"/>
  <c r="I16" i="1"/>
  <c r="Y15" i="1"/>
  <c r="W15" i="1"/>
  <c r="V15" i="1"/>
  <c r="S15" i="1"/>
  <c r="P15" i="1"/>
  <c r="O15" i="1"/>
  <c r="L15" i="1"/>
  <c r="I15" i="1"/>
  <c r="Y14" i="1"/>
  <c r="W14" i="1"/>
  <c r="V14" i="1"/>
  <c r="S14" i="1"/>
  <c r="P14" i="1"/>
  <c r="O14" i="1"/>
  <c r="L14" i="1"/>
  <c r="I14" i="1"/>
  <c r="Y13" i="1"/>
  <c r="W13" i="1"/>
  <c r="V13" i="1"/>
  <c r="S13" i="1"/>
  <c r="P13" i="1"/>
  <c r="O13" i="1"/>
  <c r="L13" i="1"/>
  <c r="I13" i="1"/>
  <c r="Y12" i="1"/>
  <c r="W12" i="1"/>
  <c r="V12" i="1"/>
  <c r="S12" i="1"/>
  <c r="P12" i="1"/>
  <c r="O12" i="1"/>
  <c r="L12" i="1"/>
  <c r="I12" i="1"/>
  <c r="Y11" i="1"/>
  <c r="W11" i="1"/>
  <c r="V11" i="1"/>
  <c r="S11" i="1"/>
  <c r="P11" i="1"/>
  <c r="O11" i="1"/>
  <c r="L11" i="1"/>
  <c r="I11" i="1"/>
  <c r="Y10" i="1"/>
  <c r="W10" i="1"/>
  <c r="V10" i="1"/>
  <c r="S10" i="1"/>
  <c r="P10" i="1"/>
  <c r="O10" i="1"/>
  <c r="L10" i="1"/>
  <c r="I10" i="1"/>
  <c r="Y9" i="1"/>
  <c r="W9" i="1"/>
  <c r="V9" i="1"/>
  <c r="S9" i="1"/>
  <c r="P9" i="1"/>
  <c r="O9" i="1"/>
  <c r="L9" i="1"/>
  <c r="I9" i="1"/>
  <c r="W8" i="1"/>
  <c r="V8" i="1"/>
  <c r="S8" i="1"/>
  <c r="P8" i="1"/>
  <c r="O8" i="1"/>
  <c r="L8" i="1"/>
  <c r="I8" i="1"/>
</calcChain>
</file>

<file path=xl/sharedStrings.xml><?xml version="1.0" encoding="utf-8"?>
<sst xmlns="http://schemas.openxmlformats.org/spreadsheetml/2006/main" count="60" uniqueCount="23">
  <si>
    <t>３　人口</t>
    <rPh sb="2" eb="4">
      <t>ジンコウ</t>
    </rPh>
    <phoneticPr fontId="3"/>
  </si>
  <si>
    <t>（６）月別人口及び世帯数の推移</t>
    <rPh sb="3" eb="5">
      <t>ツキベツ</t>
    </rPh>
    <rPh sb="5" eb="7">
      <t>ジンコウ</t>
    </rPh>
    <rPh sb="7" eb="8">
      <t>オヨ</t>
    </rPh>
    <rPh sb="9" eb="12">
      <t>セタイスウ</t>
    </rPh>
    <rPh sb="13" eb="15">
      <t>スイイ</t>
    </rPh>
    <phoneticPr fontId="3"/>
  </si>
  <si>
    <t>（単位：世帯、人）</t>
    <rPh sb="1" eb="3">
      <t>タンイ</t>
    </rPh>
    <rPh sb="4" eb="6">
      <t>セタイ</t>
    </rPh>
    <rPh sb="7" eb="8">
      <t>ニン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</si>
  <si>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</si>
  <si>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</si>
  <si>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</si>
  <si>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</si>
  <si>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</si>
  <si>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</si>
  <si>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職権</t>
    <rPh sb="0" eb="2">
      <t>ショッケン</t>
    </rPh>
    <phoneticPr fontId="3"/>
  </si>
  <si>
    <t>差引
増減</t>
    <rPh sb="0" eb="2">
      <t>サシヒキ</t>
    </rPh>
    <rPh sb="3" eb="5">
      <t>ゾウゲン</t>
    </rPh>
    <phoneticPr fontId="3"/>
  </si>
  <si>
    <t>元号</t>
    <rPh sb="0" eb="2">
      <t>ゲンゴウ</t>
    </rPh>
    <phoneticPr fontId="3"/>
  </si>
  <si>
    <t>西暦</t>
    <rPh sb="0" eb="2">
      <t>セイレキ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</si>
  <si>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</si>
  <si>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</si>
  <si>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</si>
  <si>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</si>
  <si>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</si>
  <si>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増減</t>
    <rPh sb="0" eb="2">
      <t>ゾウゲン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</si>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</sst>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color theme="4" tint="-0.249977111117893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Alignment="1">
      <alignment horizontal="right" vertical="center"/>
    </xf>
    <xf numFmtId="38" fontId="2" fillId="0" borderId="19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 wrapText="1"/>
    </xf>
    <xf numFmtId="38" fontId="2" fillId="0" borderId="15" xfId="1" applyFont="1" applyFill="1" applyBorder="1" applyAlignment="1">
      <alignment horizontal="center" vertical="center"/>
    </xf>
    <xf numFmtId="38" fontId="2" fillId="0" borderId="20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1"/>
  <sheetViews>
    <sheetView tabSelected="1" zoomScale="110" zoomScaleNormal="110" zoomScaleSheetLayoutView="11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AD17" sqref="AD17"/>
    </sheetView>
  </sheetViews>
  <sheetFormatPr defaultColWidth="9.6328125" defaultRowHeight="12" customHeight="1" x14ac:dyDescent="0.2"/>
  <cols>
    <col min="1" max="1" width="3.6328125" style="9" customWidth="1"/>
    <col min="2" max="2" width="2.6328125" style="9" customWidth="1"/>
    <col min="3" max="3" width="2.08984375" style="9" customWidth="1"/>
    <col min="4" max="4" width="5.90625" style="9" customWidth="1"/>
    <col min="5" max="5" width="4.90625" style="9" customWidth="1"/>
    <col min="6" max="9" width="6.36328125" style="12" customWidth="1"/>
    <col min="10" max="23" width="4.90625" style="12" customWidth="1"/>
    <col min="24" max="25" width="6.36328125" style="12" customWidth="1"/>
    <col min="26" max="33" width="3.6328125" style="1" customWidth="1"/>
    <col min="34" max="16384" width="9.6328125" style="1"/>
  </cols>
  <sheetData>
    <row r="1" spans="1:25" ht="12" customHeight="1" x14ac:dyDescent="0.2">
      <c r="A1" s="9" t="s">
        <v>0</v>
      </c>
    </row>
    <row r="3" spans="1:25" ht="12" customHeight="1" x14ac:dyDescent="0.2">
      <c r="A3" s="9" t="s">
        <v>1</v>
      </c>
    </row>
    <row r="4" spans="1:25" ht="12" customHeight="1" x14ac:dyDescent="0.2">
      <c r="Y4" s="13" t="s">
        <v>2</v>
      </c>
    </row>
    <row r="5" spans="1:25" ht="12" customHeight="1" x14ac:dyDescent="0.2">
      <c r="A5" s="36" t="s">
        <v>3</v>
      </c>
      <c r="B5" s="37"/>
      <c r="C5" s="37"/>
      <c r="D5" s="37"/>
      <c r="E5" s="38" t="s">
        <v>4</v>
      </c>
      <c r="F5" s="26" t="s">
        <v>5</v>
      </c>
      <c r="G5" s="32" t="s">
        <v>6</v>
      </c>
      <c r="H5" s="33"/>
      <c r="I5" s="34"/>
      <c r="J5" s="32" t="s">
        <v>7</v>
      </c>
      <c r="K5" s="33"/>
      <c r="L5" s="33"/>
      <c r="M5" s="33"/>
      <c r="N5" s="33"/>
      <c r="O5" s="33"/>
      <c r="P5" s="34"/>
      <c r="Q5" s="32" t="s">
        <v>8</v>
      </c>
      <c r="R5" s="33"/>
      <c r="S5" s="33"/>
      <c r="T5" s="33"/>
      <c r="U5" s="33"/>
      <c r="V5" s="33"/>
      <c r="W5" s="34"/>
      <c r="X5" s="26" t="s">
        <v>9</v>
      </c>
      <c r="Y5" s="29" t="s">
        <v>10</v>
      </c>
    </row>
    <row r="6" spans="1:25" ht="12" customHeight="1" x14ac:dyDescent="0.2">
      <c r="A6" s="41" t="s">
        <v>11</v>
      </c>
      <c r="B6" s="41"/>
      <c r="C6" s="42"/>
      <c r="D6" s="45" t="s">
        <v>12</v>
      </c>
      <c r="E6" s="39"/>
      <c r="F6" s="27"/>
      <c r="G6" s="35" t="s">
        <v>13</v>
      </c>
      <c r="H6" s="35" t="s">
        <v>14</v>
      </c>
      <c r="I6" s="35" t="s">
        <v>15</v>
      </c>
      <c r="J6" s="23" t="s">
        <v>16</v>
      </c>
      <c r="K6" s="24"/>
      <c r="L6" s="25"/>
      <c r="M6" s="23" t="s">
        <v>17</v>
      </c>
      <c r="N6" s="24"/>
      <c r="O6" s="25"/>
      <c r="P6" s="35" t="s">
        <v>18</v>
      </c>
      <c r="Q6" s="23" t="s">
        <v>19</v>
      </c>
      <c r="R6" s="24"/>
      <c r="S6" s="25"/>
      <c r="T6" s="23" t="s">
        <v>20</v>
      </c>
      <c r="U6" s="24"/>
      <c r="V6" s="25"/>
      <c r="W6" s="35" t="s">
        <v>18</v>
      </c>
      <c r="X6" s="27"/>
      <c r="Y6" s="30"/>
    </row>
    <row r="7" spans="1:25" ht="12" customHeight="1" x14ac:dyDescent="0.2">
      <c r="A7" s="43"/>
      <c r="B7" s="43"/>
      <c r="C7" s="44"/>
      <c r="D7" s="46"/>
      <c r="E7" s="40"/>
      <c r="F7" s="28"/>
      <c r="G7" s="28"/>
      <c r="H7" s="28"/>
      <c r="I7" s="28"/>
      <c r="J7" s="14" t="s">
        <v>13</v>
      </c>
      <c r="K7" s="14" t="s">
        <v>14</v>
      </c>
      <c r="L7" s="14" t="s">
        <v>15</v>
      </c>
      <c r="M7" s="14" t="s">
        <v>13</v>
      </c>
      <c r="N7" s="14" t="s">
        <v>14</v>
      </c>
      <c r="O7" s="14" t="s">
        <v>15</v>
      </c>
      <c r="P7" s="28"/>
      <c r="Q7" s="14" t="s">
        <v>13</v>
      </c>
      <c r="R7" s="14" t="s">
        <v>14</v>
      </c>
      <c r="S7" s="14" t="s">
        <v>15</v>
      </c>
      <c r="T7" s="14" t="s">
        <v>13</v>
      </c>
      <c r="U7" s="14" t="s">
        <v>14</v>
      </c>
      <c r="V7" s="14" t="s">
        <v>15</v>
      </c>
      <c r="W7" s="28"/>
      <c r="X7" s="28"/>
      <c r="Y7" s="31"/>
    </row>
    <row r="8" spans="1:25" s="2" customFormat="1" ht="12" customHeight="1" x14ac:dyDescent="0.2">
      <c r="A8" s="17" t="s">
        <v>21</v>
      </c>
      <c r="B8" s="18">
        <v>24</v>
      </c>
      <c r="C8" s="19" t="s">
        <v>3</v>
      </c>
      <c r="D8" s="20">
        <v>2012</v>
      </c>
      <c r="E8" s="20">
        <v>1</v>
      </c>
      <c r="F8" s="21">
        <v>1861</v>
      </c>
      <c r="G8" s="21">
        <v>1959</v>
      </c>
      <c r="H8" s="21">
        <v>2173</v>
      </c>
      <c r="I8" s="21">
        <f>SUM(G8:H8)</f>
        <v>4132</v>
      </c>
      <c r="J8" s="21">
        <v>0</v>
      </c>
      <c r="K8" s="21">
        <v>0</v>
      </c>
      <c r="L8" s="21">
        <f>SUM(J8:K8)</f>
        <v>0</v>
      </c>
      <c r="M8" s="21">
        <v>3</v>
      </c>
      <c r="N8" s="21">
        <v>5</v>
      </c>
      <c r="O8" s="21">
        <f>SUM(M8:N8)</f>
        <v>8</v>
      </c>
      <c r="P8" s="15">
        <f>+L8-O8</f>
        <v>-8</v>
      </c>
      <c r="Q8" s="21">
        <v>2</v>
      </c>
      <c r="R8" s="21">
        <v>2</v>
      </c>
      <c r="S8" s="21">
        <f>SUM(Q8:R8)</f>
        <v>4</v>
      </c>
      <c r="T8" s="21">
        <v>2</v>
      </c>
      <c r="U8" s="21">
        <v>5</v>
      </c>
      <c r="V8" s="21">
        <f>SUM(T8:U8)</f>
        <v>7</v>
      </c>
      <c r="W8" s="15">
        <f>+S8-V8</f>
        <v>-3</v>
      </c>
      <c r="X8" s="15"/>
      <c r="Y8" s="16">
        <v>-11</v>
      </c>
    </row>
    <row r="9" spans="1:25" s="2" customFormat="1" ht="12" customHeight="1" x14ac:dyDescent="0.2">
      <c r="A9" s="17"/>
      <c r="B9" s="18"/>
      <c r="C9" s="19"/>
      <c r="D9" s="20"/>
      <c r="E9" s="20">
        <v>2</v>
      </c>
      <c r="F9" s="21">
        <v>1866</v>
      </c>
      <c r="G9" s="21">
        <v>1959</v>
      </c>
      <c r="H9" s="21">
        <v>2175</v>
      </c>
      <c r="I9" s="21">
        <f t="shared" ref="I9:I30" si="0">SUM(G9:H9)</f>
        <v>4134</v>
      </c>
      <c r="J9" s="21">
        <v>0</v>
      </c>
      <c r="K9" s="21">
        <v>2</v>
      </c>
      <c r="L9" s="21">
        <f t="shared" ref="L9:L30" si="1">SUM(J9:K9)</f>
        <v>2</v>
      </c>
      <c r="M9" s="21">
        <v>4</v>
      </c>
      <c r="N9" s="21">
        <v>0</v>
      </c>
      <c r="O9" s="21">
        <f t="shared" ref="O9:O30" si="2">SUM(M9:N9)</f>
        <v>4</v>
      </c>
      <c r="P9" s="15">
        <f t="shared" ref="P9:P30" si="3">+L9-O9</f>
        <v>-2</v>
      </c>
      <c r="Q9" s="21">
        <v>6</v>
      </c>
      <c r="R9" s="21">
        <v>1</v>
      </c>
      <c r="S9" s="21">
        <f t="shared" ref="S9:S30" si="4">SUM(Q9:R9)</f>
        <v>7</v>
      </c>
      <c r="T9" s="21">
        <v>2</v>
      </c>
      <c r="U9" s="21">
        <v>1</v>
      </c>
      <c r="V9" s="21">
        <f t="shared" ref="V9:V30" si="5">SUM(T9:U9)</f>
        <v>3</v>
      </c>
      <c r="W9" s="21">
        <f t="shared" ref="W9:W19" si="6">+S9-V9</f>
        <v>4</v>
      </c>
      <c r="X9" s="21"/>
      <c r="Y9" s="22">
        <f>I9-I8</f>
        <v>2</v>
      </c>
    </row>
    <row r="10" spans="1:25" s="2" customFormat="1" ht="12" customHeight="1" x14ac:dyDescent="0.2">
      <c r="A10" s="17"/>
      <c r="B10" s="18"/>
      <c r="C10" s="19"/>
      <c r="D10" s="20"/>
      <c r="E10" s="20">
        <v>3</v>
      </c>
      <c r="F10" s="21">
        <v>1867</v>
      </c>
      <c r="G10" s="21">
        <v>1962</v>
      </c>
      <c r="H10" s="21">
        <v>2171</v>
      </c>
      <c r="I10" s="21">
        <f t="shared" si="0"/>
        <v>4133</v>
      </c>
      <c r="J10" s="21">
        <v>2</v>
      </c>
      <c r="K10" s="21">
        <v>4</v>
      </c>
      <c r="L10" s="21">
        <f t="shared" si="1"/>
        <v>6</v>
      </c>
      <c r="M10" s="21">
        <v>0</v>
      </c>
      <c r="N10" s="21">
        <v>6</v>
      </c>
      <c r="O10" s="21">
        <f t="shared" si="2"/>
        <v>6</v>
      </c>
      <c r="P10" s="21">
        <f t="shared" si="3"/>
        <v>0</v>
      </c>
      <c r="Q10" s="21">
        <v>12</v>
      </c>
      <c r="R10" s="21">
        <v>10</v>
      </c>
      <c r="S10" s="21">
        <f t="shared" si="4"/>
        <v>22</v>
      </c>
      <c r="T10" s="21">
        <v>11</v>
      </c>
      <c r="U10" s="21">
        <v>12</v>
      </c>
      <c r="V10" s="21">
        <f t="shared" si="5"/>
        <v>23</v>
      </c>
      <c r="W10" s="15">
        <f t="shared" si="6"/>
        <v>-1</v>
      </c>
      <c r="X10" s="15"/>
      <c r="Y10" s="16">
        <f t="shared" ref="Y10:Y19" si="7">I10-I9</f>
        <v>-1</v>
      </c>
    </row>
    <row r="11" spans="1:25" s="2" customFormat="1" ht="12" customHeight="1" x14ac:dyDescent="0.2">
      <c r="A11" s="17"/>
      <c r="B11" s="18"/>
      <c r="C11" s="19"/>
      <c r="D11" s="20"/>
      <c r="E11" s="20">
        <v>4</v>
      </c>
      <c r="F11" s="21">
        <v>1878</v>
      </c>
      <c r="G11" s="21">
        <v>1956</v>
      </c>
      <c r="H11" s="21">
        <v>2179</v>
      </c>
      <c r="I11" s="21">
        <f t="shared" si="0"/>
        <v>4135</v>
      </c>
      <c r="J11" s="21">
        <v>1</v>
      </c>
      <c r="K11" s="21">
        <v>1</v>
      </c>
      <c r="L11" s="21">
        <f t="shared" si="1"/>
        <v>2</v>
      </c>
      <c r="M11" s="21">
        <v>2</v>
      </c>
      <c r="N11" s="21">
        <v>2</v>
      </c>
      <c r="O11" s="21">
        <f t="shared" si="2"/>
        <v>4</v>
      </c>
      <c r="P11" s="15">
        <f t="shared" si="3"/>
        <v>-2</v>
      </c>
      <c r="Q11" s="21">
        <v>12</v>
      </c>
      <c r="R11" s="21">
        <v>16</v>
      </c>
      <c r="S11" s="21">
        <f t="shared" si="4"/>
        <v>28</v>
      </c>
      <c r="T11" s="21">
        <v>17</v>
      </c>
      <c r="U11" s="21">
        <v>7</v>
      </c>
      <c r="V11" s="21">
        <f t="shared" si="5"/>
        <v>24</v>
      </c>
      <c r="W11" s="21">
        <f t="shared" si="6"/>
        <v>4</v>
      </c>
      <c r="X11" s="21"/>
      <c r="Y11" s="22">
        <f t="shared" si="7"/>
        <v>2</v>
      </c>
    </row>
    <row r="12" spans="1:25" s="2" customFormat="1" ht="12" customHeight="1" x14ac:dyDescent="0.2">
      <c r="A12" s="17"/>
      <c r="B12" s="18"/>
      <c r="C12" s="19"/>
      <c r="D12" s="20"/>
      <c r="E12" s="20">
        <v>5</v>
      </c>
      <c r="F12" s="21">
        <v>1879</v>
      </c>
      <c r="G12" s="21">
        <v>1953</v>
      </c>
      <c r="H12" s="21">
        <v>2177</v>
      </c>
      <c r="I12" s="21">
        <f t="shared" si="0"/>
        <v>4130</v>
      </c>
      <c r="J12" s="21">
        <v>0</v>
      </c>
      <c r="K12" s="21">
        <v>0</v>
      </c>
      <c r="L12" s="21">
        <f t="shared" si="1"/>
        <v>0</v>
      </c>
      <c r="M12" s="21">
        <v>3</v>
      </c>
      <c r="N12" s="21">
        <v>1</v>
      </c>
      <c r="O12" s="21">
        <f t="shared" si="2"/>
        <v>4</v>
      </c>
      <c r="P12" s="15">
        <f t="shared" si="3"/>
        <v>-4</v>
      </c>
      <c r="Q12" s="21">
        <v>4</v>
      </c>
      <c r="R12" s="21">
        <v>3</v>
      </c>
      <c r="S12" s="21">
        <f t="shared" si="4"/>
        <v>7</v>
      </c>
      <c r="T12" s="21">
        <v>4</v>
      </c>
      <c r="U12" s="21">
        <v>4</v>
      </c>
      <c r="V12" s="21">
        <f t="shared" si="5"/>
        <v>8</v>
      </c>
      <c r="W12" s="15">
        <f t="shared" si="6"/>
        <v>-1</v>
      </c>
      <c r="X12" s="15"/>
      <c r="Y12" s="16">
        <f t="shared" si="7"/>
        <v>-5</v>
      </c>
    </row>
    <row r="13" spans="1:25" s="2" customFormat="1" ht="12" customHeight="1" x14ac:dyDescent="0.2">
      <c r="A13" s="17"/>
      <c r="B13" s="18"/>
      <c r="C13" s="19"/>
      <c r="D13" s="20"/>
      <c r="E13" s="20">
        <v>6</v>
      </c>
      <c r="F13" s="21">
        <v>1877</v>
      </c>
      <c r="G13" s="21">
        <v>1950</v>
      </c>
      <c r="H13" s="21">
        <v>2176</v>
      </c>
      <c r="I13" s="21">
        <f t="shared" si="0"/>
        <v>4126</v>
      </c>
      <c r="J13" s="21">
        <v>0</v>
      </c>
      <c r="K13" s="21">
        <v>1</v>
      </c>
      <c r="L13" s="21">
        <f t="shared" si="1"/>
        <v>1</v>
      </c>
      <c r="M13" s="21">
        <v>2</v>
      </c>
      <c r="N13" s="21">
        <v>1</v>
      </c>
      <c r="O13" s="21">
        <f t="shared" si="2"/>
        <v>3</v>
      </c>
      <c r="P13" s="15">
        <f t="shared" si="3"/>
        <v>-2</v>
      </c>
      <c r="Q13" s="21">
        <v>3</v>
      </c>
      <c r="R13" s="21">
        <v>4</v>
      </c>
      <c r="S13" s="21">
        <f t="shared" si="4"/>
        <v>7</v>
      </c>
      <c r="T13" s="21">
        <v>4</v>
      </c>
      <c r="U13" s="21">
        <v>5</v>
      </c>
      <c r="V13" s="21">
        <f t="shared" si="5"/>
        <v>9</v>
      </c>
      <c r="W13" s="15">
        <f t="shared" si="6"/>
        <v>-2</v>
      </c>
      <c r="X13" s="15"/>
      <c r="Y13" s="16">
        <f t="shared" si="7"/>
        <v>-4</v>
      </c>
    </row>
    <row r="14" spans="1:25" s="2" customFormat="1" ht="12" customHeight="1" x14ac:dyDescent="0.2">
      <c r="A14" s="17"/>
      <c r="B14" s="18"/>
      <c r="C14" s="19"/>
      <c r="D14" s="20"/>
      <c r="E14" s="20">
        <v>7</v>
      </c>
      <c r="F14" s="21">
        <v>1881</v>
      </c>
      <c r="G14" s="21">
        <v>1952</v>
      </c>
      <c r="H14" s="21">
        <v>2172</v>
      </c>
      <c r="I14" s="21">
        <f t="shared" si="0"/>
        <v>4124</v>
      </c>
      <c r="J14" s="21">
        <v>1</v>
      </c>
      <c r="K14" s="21">
        <v>1</v>
      </c>
      <c r="L14" s="21">
        <f t="shared" si="1"/>
        <v>2</v>
      </c>
      <c r="M14" s="21">
        <v>1</v>
      </c>
      <c r="N14" s="21">
        <v>1</v>
      </c>
      <c r="O14" s="21">
        <f t="shared" si="2"/>
        <v>2</v>
      </c>
      <c r="P14" s="21">
        <f t="shared" si="3"/>
        <v>0</v>
      </c>
      <c r="Q14" s="21">
        <v>5</v>
      </c>
      <c r="R14" s="21">
        <v>6</v>
      </c>
      <c r="S14" s="21">
        <f t="shared" si="4"/>
        <v>11</v>
      </c>
      <c r="T14" s="21">
        <v>3</v>
      </c>
      <c r="U14" s="21">
        <v>10</v>
      </c>
      <c r="V14" s="21">
        <f t="shared" si="5"/>
        <v>13</v>
      </c>
      <c r="W14" s="15">
        <f t="shared" si="6"/>
        <v>-2</v>
      </c>
      <c r="X14" s="15"/>
      <c r="Y14" s="16">
        <f t="shared" si="7"/>
        <v>-2</v>
      </c>
    </row>
    <row r="15" spans="1:25" s="2" customFormat="1" ht="12" customHeight="1" x14ac:dyDescent="0.2">
      <c r="A15" s="17"/>
      <c r="B15" s="18"/>
      <c r="C15" s="19"/>
      <c r="D15" s="20"/>
      <c r="E15" s="20">
        <v>8</v>
      </c>
      <c r="F15" s="21">
        <v>1873</v>
      </c>
      <c r="G15" s="21">
        <v>1938</v>
      </c>
      <c r="H15" s="21">
        <v>2163</v>
      </c>
      <c r="I15" s="21">
        <f t="shared" si="0"/>
        <v>4101</v>
      </c>
      <c r="J15" s="21">
        <v>0</v>
      </c>
      <c r="K15" s="21">
        <v>1</v>
      </c>
      <c r="L15" s="21">
        <f t="shared" si="1"/>
        <v>1</v>
      </c>
      <c r="M15" s="21">
        <v>3</v>
      </c>
      <c r="N15" s="21">
        <v>4</v>
      </c>
      <c r="O15" s="21">
        <f t="shared" si="2"/>
        <v>7</v>
      </c>
      <c r="P15" s="15">
        <f t="shared" si="3"/>
        <v>-6</v>
      </c>
      <c r="Q15" s="21">
        <v>2</v>
      </c>
      <c r="R15" s="21">
        <v>3</v>
      </c>
      <c r="S15" s="21">
        <f t="shared" si="4"/>
        <v>5</v>
      </c>
      <c r="T15" s="21">
        <v>13</v>
      </c>
      <c r="U15" s="21">
        <v>9</v>
      </c>
      <c r="V15" s="21">
        <f t="shared" si="5"/>
        <v>22</v>
      </c>
      <c r="W15" s="15">
        <f t="shared" si="6"/>
        <v>-17</v>
      </c>
      <c r="X15" s="15"/>
      <c r="Y15" s="16">
        <f t="shared" si="7"/>
        <v>-23</v>
      </c>
    </row>
    <row r="16" spans="1:25" s="2" customFormat="1" ht="12" customHeight="1" x14ac:dyDescent="0.2">
      <c r="A16" s="17"/>
      <c r="B16" s="18"/>
      <c r="C16" s="19"/>
      <c r="D16" s="20"/>
      <c r="E16" s="20">
        <v>9</v>
      </c>
      <c r="F16" s="21">
        <v>1870</v>
      </c>
      <c r="G16" s="21">
        <v>1936</v>
      </c>
      <c r="H16" s="21">
        <v>2156</v>
      </c>
      <c r="I16" s="21">
        <f t="shared" si="0"/>
        <v>4092</v>
      </c>
      <c r="J16" s="21">
        <v>1</v>
      </c>
      <c r="K16" s="21">
        <v>1</v>
      </c>
      <c r="L16" s="21">
        <f t="shared" si="1"/>
        <v>2</v>
      </c>
      <c r="M16" s="21">
        <v>4</v>
      </c>
      <c r="N16" s="21">
        <v>2</v>
      </c>
      <c r="O16" s="21">
        <f t="shared" si="2"/>
        <v>6</v>
      </c>
      <c r="P16" s="15">
        <f t="shared" si="3"/>
        <v>-4</v>
      </c>
      <c r="Q16" s="21">
        <v>5</v>
      </c>
      <c r="R16" s="21">
        <v>2</v>
      </c>
      <c r="S16" s="21">
        <f t="shared" si="4"/>
        <v>7</v>
      </c>
      <c r="T16" s="21">
        <v>4</v>
      </c>
      <c r="U16" s="21">
        <v>8</v>
      </c>
      <c r="V16" s="21">
        <f t="shared" si="5"/>
        <v>12</v>
      </c>
      <c r="W16" s="15">
        <f t="shared" si="6"/>
        <v>-5</v>
      </c>
      <c r="X16" s="15"/>
      <c r="Y16" s="16">
        <f t="shared" si="7"/>
        <v>-9</v>
      </c>
    </row>
    <row r="17" spans="1:25" s="2" customFormat="1" ht="12" customHeight="1" x14ac:dyDescent="0.2">
      <c r="A17" s="17"/>
      <c r="B17" s="18"/>
      <c r="C17" s="19"/>
      <c r="D17" s="20"/>
      <c r="E17" s="20">
        <v>10</v>
      </c>
      <c r="F17" s="21">
        <v>1870</v>
      </c>
      <c r="G17" s="21">
        <v>1934</v>
      </c>
      <c r="H17" s="21">
        <v>2153</v>
      </c>
      <c r="I17" s="21">
        <f t="shared" si="0"/>
        <v>4087</v>
      </c>
      <c r="J17" s="21">
        <v>1</v>
      </c>
      <c r="K17" s="21">
        <v>1</v>
      </c>
      <c r="L17" s="21">
        <f t="shared" si="1"/>
        <v>2</v>
      </c>
      <c r="M17" s="21">
        <v>2</v>
      </c>
      <c r="N17" s="21">
        <v>3</v>
      </c>
      <c r="O17" s="21">
        <f t="shared" si="2"/>
        <v>5</v>
      </c>
      <c r="P17" s="15">
        <f t="shared" si="3"/>
        <v>-3</v>
      </c>
      <c r="Q17" s="21">
        <v>3</v>
      </c>
      <c r="R17" s="21">
        <v>3</v>
      </c>
      <c r="S17" s="21">
        <f t="shared" si="4"/>
        <v>6</v>
      </c>
      <c r="T17" s="21">
        <v>4</v>
      </c>
      <c r="U17" s="21">
        <v>4</v>
      </c>
      <c r="V17" s="21">
        <f t="shared" si="5"/>
        <v>8</v>
      </c>
      <c r="W17" s="15">
        <f t="shared" si="6"/>
        <v>-2</v>
      </c>
      <c r="X17" s="15"/>
      <c r="Y17" s="16">
        <f t="shared" si="7"/>
        <v>-5</v>
      </c>
    </row>
    <row r="18" spans="1:25" s="2" customFormat="1" ht="12" customHeight="1" x14ac:dyDescent="0.2">
      <c r="A18" s="17"/>
      <c r="B18" s="18"/>
      <c r="C18" s="19"/>
      <c r="D18" s="20"/>
      <c r="E18" s="20">
        <v>11</v>
      </c>
      <c r="F18" s="21">
        <v>1871</v>
      </c>
      <c r="G18" s="21">
        <v>1928</v>
      </c>
      <c r="H18" s="21">
        <v>2155</v>
      </c>
      <c r="I18" s="21">
        <f t="shared" si="0"/>
        <v>4083</v>
      </c>
      <c r="J18" s="21">
        <v>0</v>
      </c>
      <c r="K18" s="21">
        <v>2</v>
      </c>
      <c r="L18" s="21">
        <f t="shared" si="1"/>
        <v>2</v>
      </c>
      <c r="M18" s="21">
        <v>5</v>
      </c>
      <c r="N18" s="21">
        <v>1</v>
      </c>
      <c r="O18" s="21">
        <f t="shared" si="2"/>
        <v>6</v>
      </c>
      <c r="P18" s="15">
        <f t="shared" si="3"/>
        <v>-4</v>
      </c>
      <c r="Q18" s="21">
        <v>4</v>
      </c>
      <c r="R18" s="21">
        <v>7</v>
      </c>
      <c r="S18" s="21">
        <f t="shared" si="4"/>
        <v>11</v>
      </c>
      <c r="T18" s="21">
        <v>5</v>
      </c>
      <c r="U18" s="21">
        <v>6</v>
      </c>
      <c r="V18" s="21">
        <f t="shared" si="5"/>
        <v>11</v>
      </c>
      <c r="W18" s="21">
        <f t="shared" si="6"/>
        <v>0</v>
      </c>
      <c r="X18" s="15"/>
      <c r="Y18" s="16">
        <f t="shared" si="7"/>
        <v>-4</v>
      </c>
    </row>
    <row r="19" spans="1:25" s="2" customFormat="1" ht="12" customHeight="1" x14ac:dyDescent="0.2">
      <c r="A19" s="17"/>
      <c r="B19" s="18"/>
      <c r="C19" s="19"/>
      <c r="D19" s="20"/>
      <c r="E19" s="20">
        <v>12</v>
      </c>
      <c r="F19" s="21">
        <v>1871</v>
      </c>
      <c r="G19" s="21">
        <v>1925</v>
      </c>
      <c r="H19" s="21">
        <v>2155</v>
      </c>
      <c r="I19" s="21">
        <f t="shared" si="0"/>
        <v>4080</v>
      </c>
      <c r="J19" s="21">
        <v>0</v>
      </c>
      <c r="K19" s="21">
        <v>0</v>
      </c>
      <c r="L19" s="21">
        <f t="shared" si="1"/>
        <v>0</v>
      </c>
      <c r="M19" s="21">
        <v>1</v>
      </c>
      <c r="N19" s="21">
        <v>0</v>
      </c>
      <c r="O19" s="21">
        <f t="shared" si="2"/>
        <v>1</v>
      </c>
      <c r="P19" s="15">
        <f t="shared" si="3"/>
        <v>-1</v>
      </c>
      <c r="Q19" s="21">
        <v>3</v>
      </c>
      <c r="R19" s="21">
        <v>3</v>
      </c>
      <c r="S19" s="21">
        <f t="shared" si="4"/>
        <v>6</v>
      </c>
      <c r="T19" s="21">
        <v>5</v>
      </c>
      <c r="U19" s="21">
        <v>3</v>
      </c>
      <c r="V19" s="21">
        <f t="shared" si="5"/>
        <v>8</v>
      </c>
      <c r="W19" s="15">
        <f t="shared" si="6"/>
        <v>-2</v>
      </c>
      <c r="X19" s="15"/>
      <c r="Y19" s="16">
        <f t="shared" si="7"/>
        <v>-3</v>
      </c>
    </row>
    <row r="20" spans="1:25" s="9" customFormat="1" ht="12" customHeight="1" x14ac:dyDescent="0.2">
      <c r="A20" s="17" t="s">
        <v>21</v>
      </c>
      <c r="B20" s="18">
        <v>25</v>
      </c>
      <c r="C20" s="19" t="s">
        <v>3</v>
      </c>
      <c r="D20" s="20">
        <v>2013</v>
      </c>
      <c r="E20" s="20">
        <v>1</v>
      </c>
      <c r="F20" s="21">
        <v>1868</v>
      </c>
      <c r="G20" s="21">
        <v>1926</v>
      </c>
      <c r="H20" s="21">
        <v>2153</v>
      </c>
      <c r="I20" s="21">
        <f>SUM(G20:H20)</f>
        <v>4079</v>
      </c>
      <c r="J20" s="21">
        <v>2</v>
      </c>
      <c r="K20" s="21">
        <v>1</v>
      </c>
      <c r="L20" s="21">
        <f t="shared" si="1"/>
        <v>3</v>
      </c>
      <c r="M20" s="21">
        <v>3</v>
      </c>
      <c r="N20" s="21">
        <v>4</v>
      </c>
      <c r="O20" s="21">
        <f t="shared" si="2"/>
        <v>7</v>
      </c>
      <c r="P20" s="7">
        <f t="shared" si="3"/>
        <v>-4</v>
      </c>
      <c r="Q20" s="21">
        <v>2</v>
      </c>
      <c r="R20" s="21">
        <v>3</v>
      </c>
      <c r="S20" s="21">
        <f t="shared" si="4"/>
        <v>5</v>
      </c>
      <c r="T20" s="21">
        <v>0</v>
      </c>
      <c r="U20" s="21">
        <v>2</v>
      </c>
      <c r="V20" s="21">
        <f t="shared" si="5"/>
        <v>2</v>
      </c>
      <c r="W20" s="7">
        <f>+S20-V20</f>
        <v>3</v>
      </c>
      <c r="X20" s="7"/>
      <c r="Y20" s="8">
        <f>I20-I19</f>
        <v>-1</v>
      </c>
    </row>
    <row r="21" spans="1:25" s="9" customFormat="1" ht="12" customHeight="1" x14ac:dyDescent="0.2">
      <c r="A21" s="17"/>
      <c r="B21" s="18"/>
      <c r="C21" s="19"/>
      <c r="D21" s="20"/>
      <c r="E21" s="20">
        <v>2</v>
      </c>
      <c r="F21" s="21">
        <v>1863</v>
      </c>
      <c r="G21" s="21">
        <v>1927</v>
      </c>
      <c r="H21" s="21">
        <v>2152</v>
      </c>
      <c r="I21" s="21">
        <f t="shared" si="0"/>
        <v>4079</v>
      </c>
      <c r="J21" s="21">
        <v>0</v>
      </c>
      <c r="K21" s="21">
        <v>0</v>
      </c>
      <c r="L21" s="21">
        <f t="shared" si="1"/>
        <v>0</v>
      </c>
      <c r="M21" s="21">
        <v>1</v>
      </c>
      <c r="N21" s="21">
        <v>4</v>
      </c>
      <c r="O21" s="21">
        <f t="shared" si="2"/>
        <v>5</v>
      </c>
      <c r="P21" s="7">
        <f t="shared" si="3"/>
        <v>-5</v>
      </c>
      <c r="Q21" s="21">
        <v>4</v>
      </c>
      <c r="R21" s="21">
        <v>7</v>
      </c>
      <c r="S21" s="21">
        <f t="shared" si="4"/>
        <v>11</v>
      </c>
      <c r="T21" s="21">
        <v>2</v>
      </c>
      <c r="U21" s="21">
        <v>4</v>
      </c>
      <c r="V21" s="21">
        <f t="shared" si="5"/>
        <v>6</v>
      </c>
      <c r="W21" s="7">
        <f t="shared" ref="W21:W30" si="8">+S21-V21</f>
        <v>5</v>
      </c>
      <c r="X21" s="7"/>
      <c r="Y21" s="8">
        <f t="shared" ref="Y21:Y29" si="9">I21-I20</f>
        <v>0</v>
      </c>
    </row>
    <row r="22" spans="1:25" s="9" customFormat="1" ht="12" customHeight="1" x14ac:dyDescent="0.2">
      <c r="A22" s="17"/>
      <c r="B22" s="18"/>
      <c r="C22" s="19"/>
      <c r="D22" s="20"/>
      <c r="E22" s="20">
        <v>3</v>
      </c>
      <c r="F22" s="21">
        <v>1868</v>
      </c>
      <c r="G22" s="21">
        <v>1917</v>
      </c>
      <c r="H22" s="21">
        <v>2145</v>
      </c>
      <c r="I22" s="21">
        <f t="shared" si="0"/>
        <v>4062</v>
      </c>
      <c r="J22" s="21">
        <v>0</v>
      </c>
      <c r="K22" s="21">
        <v>0</v>
      </c>
      <c r="L22" s="21">
        <f t="shared" si="1"/>
        <v>0</v>
      </c>
      <c r="M22" s="21">
        <v>4</v>
      </c>
      <c r="N22" s="21">
        <v>4</v>
      </c>
      <c r="O22" s="21">
        <f t="shared" si="2"/>
        <v>8</v>
      </c>
      <c r="P22" s="7">
        <f t="shared" si="3"/>
        <v>-8</v>
      </c>
      <c r="Q22" s="21">
        <v>4</v>
      </c>
      <c r="R22" s="21">
        <v>6</v>
      </c>
      <c r="S22" s="21">
        <f t="shared" si="4"/>
        <v>10</v>
      </c>
      <c r="T22" s="21">
        <v>10</v>
      </c>
      <c r="U22" s="21">
        <v>9</v>
      </c>
      <c r="V22" s="21">
        <f t="shared" si="5"/>
        <v>19</v>
      </c>
      <c r="W22" s="7">
        <f>+S22-V22</f>
        <v>-9</v>
      </c>
      <c r="X22" s="7"/>
      <c r="Y22" s="8">
        <f t="shared" si="9"/>
        <v>-17</v>
      </c>
    </row>
    <row r="23" spans="1:25" s="9" customFormat="1" ht="12" customHeight="1" x14ac:dyDescent="0.2">
      <c r="A23" s="17"/>
      <c r="B23" s="18"/>
      <c r="C23" s="19"/>
      <c r="D23" s="20"/>
      <c r="E23" s="20">
        <v>4</v>
      </c>
      <c r="F23" s="21">
        <v>1871</v>
      </c>
      <c r="G23" s="21">
        <v>1919</v>
      </c>
      <c r="H23" s="21">
        <v>2149</v>
      </c>
      <c r="I23" s="21">
        <f t="shared" si="0"/>
        <v>4068</v>
      </c>
      <c r="J23" s="21">
        <v>0</v>
      </c>
      <c r="K23" s="21">
        <v>1</v>
      </c>
      <c r="L23" s="21">
        <f t="shared" si="1"/>
        <v>1</v>
      </c>
      <c r="M23" s="21">
        <v>2</v>
      </c>
      <c r="N23" s="21">
        <v>0</v>
      </c>
      <c r="O23" s="21">
        <f t="shared" si="2"/>
        <v>2</v>
      </c>
      <c r="P23" s="7">
        <f t="shared" si="3"/>
        <v>-1</v>
      </c>
      <c r="Q23" s="7">
        <v>13</v>
      </c>
      <c r="R23" s="7">
        <v>10</v>
      </c>
      <c r="S23" s="7">
        <f t="shared" si="4"/>
        <v>23</v>
      </c>
      <c r="T23" s="7">
        <v>9</v>
      </c>
      <c r="U23" s="7">
        <v>7</v>
      </c>
      <c r="V23" s="7">
        <f t="shared" si="5"/>
        <v>16</v>
      </c>
      <c r="W23" s="7">
        <f t="shared" si="8"/>
        <v>7</v>
      </c>
      <c r="X23" s="7"/>
      <c r="Y23" s="8">
        <f t="shared" si="9"/>
        <v>6</v>
      </c>
    </row>
    <row r="24" spans="1:25" s="9" customFormat="1" ht="12" customHeight="1" x14ac:dyDescent="0.2">
      <c r="A24" s="17"/>
      <c r="B24" s="18"/>
      <c r="C24" s="19"/>
      <c r="D24" s="20"/>
      <c r="E24" s="20">
        <v>5</v>
      </c>
      <c r="F24" s="21">
        <v>1869</v>
      </c>
      <c r="G24" s="21">
        <v>1914</v>
      </c>
      <c r="H24" s="21">
        <v>2144</v>
      </c>
      <c r="I24" s="21">
        <f t="shared" si="0"/>
        <v>4058</v>
      </c>
      <c r="J24" s="21">
        <v>0</v>
      </c>
      <c r="K24" s="21">
        <v>2</v>
      </c>
      <c r="L24" s="21">
        <f t="shared" si="1"/>
        <v>2</v>
      </c>
      <c r="M24" s="21">
        <v>4</v>
      </c>
      <c r="N24" s="21">
        <v>4</v>
      </c>
      <c r="O24" s="21">
        <f t="shared" si="2"/>
        <v>8</v>
      </c>
      <c r="P24" s="7">
        <f t="shared" si="3"/>
        <v>-6</v>
      </c>
      <c r="Q24" s="7">
        <v>4</v>
      </c>
      <c r="R24" s="7">
        <v>3</v>
      </c>
      <c r="S24" s="7">
        <f t="shared" si="4"/>
        <v>7</v>
      </c>
      <c r="T24" s="7">
        <v>5</v>
      </c>
      <c r="U24" s="7">
        <v>6</v>
      </c>
      <c r="V24" s="7">
        <f t="shared" si="5"/>
        <v>11</v>
      </c>
      <c r="W24" s="7">
        <f t="shared" si="8"/>
        <v>-4</v>
      </c>
      <c r="X24" s="7"/>
      <c r="Y24" s="8">
        <f t="shared" si="9"/>
        <v>-10</v>
      </c>
    </row>
    <row r="25" spans="1:25" s="9" customFormat="1" ht="12" customHeight="1" x14ac:dyDescent="0.2">
      <c r="A25" s="3"/>
      <c r="B25" s="4"/>
      <c r="C25" s="5"/>
      <c r="D25" s="6"/>
      <c r="E25" s="6">
        <v>6</v>
      </c>
      <c r="F25" s="7">
        <v>1869</v>
      </c>
      <c r="G25" s="7">
        <v>1916</v>
      </c>
      <c r="H25" s="7">
        <v>2136</v>
      </c>
      <c r="I25" s="7">
        <f t="shared" si="0"/>
        <v>4052</v>
      </c>
      <c r="J25" s="7">
        <v>2</v>
      </c>
      <c r="K25" s="7">
        <v>0</v>
      </c>
      <c r="L25" s="7">
        <f t="shared" si="1"/>
        <v>2</v>
      </c>
      <c r="M25" s="7">
        <v>2</v>
      </c>
      <c r="N25" s="7">
        <v>4</v>
      </c>
      <c r="O25" s="7">
        <f t="shared" si="2"/>
        <v>6</v>
      </c>
      <c r="P25" s="7">
        <f t="shared" si="3"/>
        <v>-4</v>
      </c>
      <c r="Q25" s="7">
        <v>6</v>
      </c>
      <c r="R25" s="7">
        <v>1</v>
      </c>
      <c r="S25" s="7">
        <f t="shared" si="4"/>
        <v>7</v>
      </c>
      <c r="T25" s="7">
        <v>4</v>
      </c>
      <c r="U25" s="7">
        <v>5</v>
      </c>
      <c r="V25" s="7">
        <f t="shared" si="5"/>
        <v>9</v>
      </c>
      <c r="W25" s="7">
        <f t="shared" si="8"/>
        <v>-2</v>
      </c>
      <c r="X25" s="7"/>
      <c r="Y25" s="8">
        <f t="shared" si="9"/>
        <v>-6</v>
      </c>
    </row>
    <row r="26" spans="1:25" s="9" customFormat="1" ht="12" customHeight="1" x14ac:dyDescent="0.2">
      <c r="A26" s="3"/>
      <c r="B26" s="4"/>
      <c r="C26" s="5"/>
      <c r="D26" s="6"/>
      <c r="E26" s="6">
        <v>7</v>
      </c>
      <c r="F26" s="7">
        <v>1865</v>
      </c>
      <c r="G26" s="7">
        <v>1918</v>
      </c>
      <c r="H26" s="7">
        <v>2135</v>
      </c>
      <c r="I26" s="7">
        <f t="shared" si="0"/>
        <v>4053</v>
      </c>
      <c r="J26" s="7">
        <v>0</v>
      </c>
      <c r="K26" s="7">
        <v>0</v>
      </c>
      <c r="L26" s="7">
        <f t="shared" si="1"/>
        <v>0</v>
      </c>
      <c r="M26" s="7">
        <v>4</v>
      </c>
      <c r="N26" s="7">
        <v>1</v>
      </c>
      <c r="O26" s="7">
        <f t="shared" si="2"/>
        <v>5</v>
      </c>
      <c r="P26" s="7">
        <f t="shared" si="3"/>
        <v>-5</v>
      </c>
      <c r="Q26" s="7">
        <v>8</v>
      </c>
      <c r="R26" s="7">
        <v>7</v>
      </c>
      <c r="S26" s="7">
        <f t="shared" si="4"/>
        <v>15</v>
      </c>
      <c r="T26" s="7">
        <v>2</v>
      </c>
      <c r="U26" s="7">
        <v>7</v>
      </c>
      <c r="V26" s="7">
        <f t="shared" si="5"/>
        <v>9</v>
      </c>
      <c r="W26" s="7">
        <f>+S26-V26</f>
        <v>6</v>
      </c>
      <c r="X26" s="7"/>
      <c r="Y26" s="8">
        <f>I26-I25</f>
        <v>1</v>
      </c>
    </row>
    <row r="27" spans="1:25" s="9" customFormat="1" ht="12" customHeight="1" x14ac:dyDescent="0.2">
      <c r="A27" s="3"/>
      <c r="B27" s="4"/>
      <c r="C27" s="5"/>
      <c r="D27" s="6"/>
      <c r="E27" s="6">
        <v>8</v>
      </c>
      <c r="F27" s="7">
        <v>1858</v>
      </c>
      <c r="G27" s="7">
        <v>1915</v>
      </c>
      <c r="H27" s="7">
        <v>2124</v>
      </c>
      <c r="I27" s="7">
        <f t="shared" si="0"/>
        <v>4039</v>
      </c>
      <c r="J27" s="7">
        <v>0</v>
      </c>
      <c r="K27" s="7">
        <v>1</v>
      </c>
      <c r="L27" s="7">
        <f t="shared" si="1"/>
        <v>1</v>
      </c>
      <c r="M27" s="7">
        <v>1</v>
      </c>
      <c r="N27" s="7">
        <v>2</v>
      </c>
      <c r="O27" s="7">
        <f t="shared" si="2"/>
        <v>3</v>
      </c>
      <c r="P27" s="7">
        <f t="shared" si="3"/>
        <v>-2</v>
      </c>
      <c r="Q27" s="7">
        <v>2</v>
      </c>
      <c r="R27" s="7">
        <v>1</v>
      </c>
      <c r="S27" s="7">
        <f t="shared" si="4"/>
        <v>3</v>
      </c>
      <c r="T27" s="7">
        <v>4</v>
      </c>
      <c r="U27" s="7">
        <v>11</v>
      </c>
      <c r="V27" s="7">
        <f t="shared" si="5"/>
        <v>15</v>
      </c>
      <c r="W27" s="7">
        <f t="shared" si="8"/>
        <v>-12</v>
      </c>
      <c r="X27" s="7"/>
      <c r="Y27" s="8">
        <f t="shared" si="9"/>
        <v>-14</v>
      </c>
    </row>
    <row r="28" spans="1:25" s="9" customFormat="1" ht="12" customHeight="1" x14ac:dyDescent="0.2">
      <c r="A28" s="3"/>
      <c r="B28" s="4"/>
      <c r="C28" s="5"/>
      <c r="D28" s="6"/>
      <c r="E28" s="6">
        <v>9</v>
      </c>
      <c r="F28" s="7">
        <v>1854</v>
      </c>
      <c r="G28" s="7">
        <v>1902</v>
      </c>
      <c r="H28" s="7">
        <v>2124</v>
      </c>
      <c r="I28" s="7">
        <f t="shared" si="0"/>
        <v>4026</v>
      </c>
      <c r="J28" s="7">
        <v>1</v>
      </c>
      <c r="K28" s="7">
        <v>0</v>
      </c>
      <c r="L28" s="7">
        <f t="shared" si="1"/>
        <v>1</v>
      </c>
      <c r="M28" s="7">
        <v>4</v>
      </c>
      <c r="N28" s="7">
        <v>1</v>
      </c>
      <c r="O28" s="7">
        <f t="shared" si="2"/>
        <v>5</v>
      </c>
      <c r="P28" s="7">
        <f t="shared" si="3"/>
        <v>-4</v>
      </c>
      <c r="Q28" s="7">
        <v>0</v>
      </c>
      <c r="R28" s="7">
        <v>4</v>
      </c>
      <c r="S28" s="7">
        <f t="shared" si="4"/>
        <v>4</v>
      </c>
      <c r="T28" s="7">
        <v>10</v>
      </c>
      <c r="U28" s="7">
        <v>3</v>
      </c>
      <c r="V28" s="7">
        <f t="shared" si="5"/>
        <v>13</v>
      </c>
      <c r="W28" s="7">
        <f t="shared" si="8"/>
        <v>-9</v>
      </c>
      <c r="X28" s="7"/>
      <c r="Y28" s="8">
        <f t="shared" si="9"/>
        <v>-13</v>
      </c>
    </row>
    <row r="29" spans="1:25" s="9" customFormat="1" ht="12" customHeight="1" x14ac:dyDescent="0.2">
      <c r="A29" s="3"/>
      <c r="B29" s="4"/>
      <c r="C29" s="5"/>
      <c r="D29" s="6"/>
      <c r="E29" s="6">
        <v>10</v>
      </c>
      <c r="F29" s="7">
        <v>1853</v>
      </c>
      <c r="G29" s="7">
        <v>1899</v>
      </c>
      <c r="H29" s="7">
        <v>2120</v>
      </c>
      <c r="I29" s="7">
        <f t="shared" si="0"/>
        <v>4019</v>
      </c>
      <c r="J29" s="7">
        <v>1</v>
      </c>
      <c r="K29" s="7">
        <v>0</v>
      </c>
      <c r="L29" s="7">
        <f t="shared" si="1"/>
        <v>1</v>
      </c>
      <c r="M29" s="7">
        <v>2</v>
      </c>
      <c r="N29" s="7">
        <v>2</v>
      </c>
      <c r="O29" s="7">
        <f t="shared" si="2"/>
        <v>4</v>
      </c>
      <c r="P29" s="7">
        <f t="shared" si="3"/>
        <v>-3</v>
      </c>
      <c r="Q29" s="7">
        <v>0</v>
      </c>
      <c r="R29" s="7">
        <v>1</v>
      </c>
      <c r="S29" s="7">
        <f t="shared" si="4"/>
        <v>1</v>
      </c>
      <c r="T29" s="7">
        <v>2</v>
      </c>
      <c r="U29" s="7">
        <v>3</v>
      </c>
      <c r="V29" s="7">
        <f t="shared" si="5"/>
        <v>5</v>
      </c>
      <c r="W29" s="7">
        <f t="shared" si="8"/>
        <v>-4</v>
      </c>
      <c r="X29" s="7"/>
      <c r="Y29" s="8">
        <f t="shared" si="9"/>
        <v>-7</v>
      </c>
    </row>
    <row r="30" spans="1:25" s="9" customFormat="1" ht="12" customHeight="1" x14ac:dyDescent="0.2">
      <c r="A30" s="3"/>
      <c r="B30" s="4"/>
      <c r="C30" s="5"/>
      <c r="D30" s="6"/>
      <c r="E30" s="6">
        <v>11</v>
      </c>
      <c r="F30" s="7">
        <v>1845</v>
      </c>
      <c r="G30" s="7">
        <v>1901</v>
      </c>
      <c r="H30" s="7">
        <v>2113</v>
      </c>
      <c r="I30" s="7">
        <f t="shared" si="0"/>
        <v>4014</v>
      </c>
      <c r="J30" s="7">
        <v>0</v>
      </c>
      <c r="K30" s="7">
        <v>1</v>
      </c>
      <c r="L30" s="7">
        <f t="shared" si="1"/>
        <v>1</v>
      </c>
      <c r="M30" s="7">
        <v>0</v>
      </c>
      <c r="N30" s="7">
        <v>5</v>
      </c>
      <c r="O30" s="7">
        <f t="shared" si="2"/>
        <v>5</v>
      </c>
      <c r="P30" s="7">
        <f t="shared" si="3"/>
        <v>-4</v>
      </c>
      <c r="Q30" s="7">
        <v>6</v>
      </c>
      <c r="R30" s="7">
        <v>5</v>
      </c>
      <c r="S30" s="7">
        <f t="shared" si="4"/>
        <v>11</v>
      </c>
      <c r="T30" s="7">
        <v>4</v>
      </c>
      <c r="U30" s="7">
        <v>8</v>
      </c>
      <c r="V30" s="7">
        <f t="shared" si="5"/>
        <v>12</v>
      </c>
      <c r="W30" s="7">
        <f t="shared" si="8"/>
        <v>-1</v>
      </c>
      <c r="X30" s="7"/>
      <c r="Y30" s="8">
        <f>I30-I29</f>
        <v>-5</v>
      </c>
    </row>
    <row r="31" spans="1:25" s="9" customFormat="1" ht="12" customHeight="1" x14ac:dyDescent="0.2">
      <c r="A31" s="3"/>
      <c r="B31" s="4"/>
      <c r="C31" s="5"/>
      <c r="D31" s="6"/>
      <c r="E31" s="6">
        <v>12</v>
      </c>
      <c r="F31" s="7">
        <v>1842</v>
      </c>
      <c r="G31" s="7">
        <v>1892</v>
      </c>
      <c r="H31" s="7">
        <v>2108</v>
      </c>
      <c r="I31" s="7">
        <f>SUM(G31:H31)</f>
        <v>4000</v>
      </c>
      <c r="J31" s="7">
        <v>0</v>
      </c>
      <c r="K31" s="7">
        <v>1</v>
      </c>
      <c r="L31" s="7">
        <f>SUM(J31:K31)</f>
        <v>1</v>
      </c>
      <c r="M31" s="7">
        <v>3</v>
      </c>
      <c r="N31" s="7">
        <v>3</v>
      </c>
      <c r="O31" s="7">
        <f>SUM(M31:N31)</f>
        <v>6</v>
      </c>
      <c r="P31" s="7">
        <f>+L31-O31</f>
        <v>-5</v>
      </c>
      <c r="Q31" s="7">
        <v>1</v>
      </c>
      <c r="R31" s="7">
        <v>3</v>
      </c>
      <c r="S31" s="7">
        <f>SUM(Q31:R31)</f>
        <v>4</v>
      </c>
      <c r="T31" s="7">
        <v>7</v>
      </c>
      <c r="U31" s="7">
        <v>6</v>
      </c>
      <c r="V31" s="7">
        <f>SUM(T31:U31)</f>
        <v>13</v>
      </c>
      <c r="W31" s="7">
        <f>+S31-V31</f>
        <v>-9</v>
      </c>
      <c r="X31" s="7"/>
      <c r="Y31" s="8">
        <f>I31-I30</f>
        <v>-14</v>
      </c>
    </row>
    <row r="32" spans="1:25" s="9" customFormat="1" ht="12" customHeight="1" x14ac:dyDescent="0.2">
      <c r="A32" s="3" t="s">
        <v>21</v>
      </c>
      <c r="B32" s="4">
        <v>26</v>
      </c>
      <c r="C32" s="5" t="s">
        <v>3</v>
      </c>
      <c r="D32" s="6">
        <v>2014</v>
      </c>
      <c r="E32" s="6">
        <v>1</v>
      </c>
      <c r="F32" s="7">
        <v>1841</v>
      </c>
      <c r="G32" s="7">
        <v>1891</v>
      </c>
      <c r="H32" s="7">
        <v>2108</v>
      </c>
      <c r="I32" s="7">
        <f t="shared" ref="I32:I91" si="10">SUM(G32:H32)</f>
        <v>3999</v>
      </c>
      <c r="J32" s="7">
        <v>1</v>
      </c>
      <c r="K32" s="7">
        <v>2</v>
      </c>
      <c r="L32" s="7">
        <f t="shared" ref="L32:L91" si="11">SUM(J32:K32)</f>
        <v>3</v>
      </c>
      <c r="M32" s="7">
        <v>3</v>
      </c>
      <c r="N32" s="7">
        <v>1</v>
      </c>
      <c r="O32" s="7">
        <f t="shared" ref="O32:O91" si="12">SUM(M32:N32)</f>
        <v>4</v>
      </c>
      <c r="P32" s="7">
        <f t="shared" ref="P32:P95" si="13">+L32-O32</f>
        <v>-1</v>
      </c>
      <c r="Q32" s="7">
        <v>3</v>
      </c>
      <c r="R32" s="7">
        <v>0</v>
      </c>
      <c r="S32" s="7">
        <f t="shared" ref="S32:S91" si="14">SUM(Q32:R32)</f>
        <v>3</v>
      </c>
      <c r="T32" s="7">
        <v>2</v>
      </c>
      <c r="U32" s="7">
        <v>1</v>
      </c>
      <c r="V32" s="7">
        <f t="shared" ref="V32:V91" si="15">SUM(T32:U32)</f>
        <v>3</v>
      </c>
      <c r="W32" s="7">
        <f t="shared" ref="W32:W95" si="16">+S32-V32</f>
        <v>0</v>
      </c>
      <c r="X32" s="7"/>
      <c r="Y32" s="8">
        <f t="shared" ref="Y32:Y45" si="17">I32-I31</f>
        <v>-1</v>
      </c>
    </row>
    <row r="33" spans="1:25" s="9" customFormat="1" ht="12" customHeight="1" x14ac:dyDescent="0.2">
      <c r="A33" s="3"/>
      <c r="B33" s="4"/>
      <c r="C33" s="5"/>
      <c r="D33" s="6"/>
      <c r="E33" s="6">
        <v>2</v>
      </c>
      <c r="F33" s="7">
        <v>1837</v>
      </c>
      <c r="G33" s="7">
        <v>1885</v>
      </c>
      <c r="H33" s="7">
        <v>2098</v>
      </c>
      <c r="I33" s="7">
        <f t="shared" si="10"/>
        <v>3983</v>
      </c>
      <c r="J33" s="7">
        <v>0</v>
      </c>
      <c r="K33" s="7">
        <v>0</v>
      </c>
      <c r="L33" s="7">
        <f t="shared" si="11"/>
        <v>0</v>
      </c>
      <c r="M33" s="7">
        <v>4</v>
      </c>
      <c r="N33" s="7">
        <v>5</v>
      </c>
      <c r="O33" s="7">
        <f t="shared" si="12"/>
        <v>9</v>
      </c>
      <c r="P33" s="7">
        <f t="shared" si="13"/>
        <v>-9</v>
      </c>
      <c r="Q33" s="7">
        <v>2</v>
      </c>
      <c r="R33" s="7">
        <v>1</v>
      </c>
      <c r="S33" s="7">
        <f t="shared" si="14"/>
        <v>3</v>
      </c>
      <c r="T33" s="7">
        <v>4</v>
      </c>
      <c r="U33" s="7">
        <v>6</v>
      </c>
      <c r="V33" s="7">
        <f t="shared" si="15"/>
        <v>10</v>
      </c>
      <c r="W33" s="7">
        <f t="shared" si="16"/>
        <v>-7</v>
      </c>
      <c r="X33" s="7"/>
      <c r="Y33" s="8">
        <f t="shared" si="17"/>
        <v>-16</v>
      </c>
    </row>
    <row r="34" spans="1:25" s="9" customFormat="1" ht="12" customHeight="1" x14ac:dyDescent="0.2">
      <c r="A34" s="3"/>
      <c r="B34" s="4"/>
      <c r="C34" s="5"/>
      <c r="D34" s="6"/>
      <c r="E34" s="6">
        <v>3</v>
      </c>
      <c r="F34" s="7">
        <v>1838</v>
      </c>
      <c r="G34" s="7">
        <v>1885</v>
      </c>
      <c r="H34" s="7">
        <v>2098</v>
      </c>
      <c r="I34" s="7">
        <f t="shared" si="10"/>
        <v>3983</v>
      </c>
      <c r="J34" s="7">
        <v>5</v>
      </c>
      <c r="K34" s="7">
        <v>2</v>
      </c>
      <c r="L34" s="7">
        <f t="shared" si="11"/>
        <v>7</v>
      </c>
      <c r="M34" s="7">
        <v>3</v>
      </c>
      <c r="N34" s="7">
        <v>2</v>
      </c>
      <c r="O34" s="7">
        <f t="shared" si="12"/>
        <v>5</v>
      </c>
      <c r="P34" s="7">
        <f t="shared" si="13"/>
        <v>2</v>
      </c>
      <c r="Q34" s="7">
        <v>12</v>
      </c>
      <c r="R34" s="7">
        <v>8</v>
      </c>
      <c r="S34" s="7">
        <f t="shared" si="14"/>
        <v>20</v>
      </c>
      <c r="T34" s="7">
        <v>14</v>
      </c>
      <c r="U34" s="7">
        <v>8</v>
      </c>
      <c r="V34" s="7">
        <f t="shared" si="15"/>
        <v>22</v>
      </c>
      <c r="W34" s="7">
        <f t="shared" si="16"/>
        <v>-2</v>
      </c>
      <c r="X34" s="7"/>
      <c r="Y34" s="8">
        <f>I34-I33</f>
        <v>0</v>
      </c>
    </row>
    <row r="35" spans="1:25" s="9" customFormat="1" ht="12" customHeight="1" x14ac:dyDescent="0.2">
      <c r="A35" s="3"/>
      <c r="B35" s="4"/>
      <c r="C35" s="5"/>
      <c r="D35" s="6"/>
      <c r="E35" s="6">
        <v>4</v>
      </c>
      <c r="F35" s="7">
        <v>1837</v>
      </c>
      <c r="G35" s="7">
        <v>1881</v>
      </c>
      <c r="H35" s="7">
        <v>2083</v>
      </c>
      <c r="I35" s="7">
        <f t="shared" si="10"/>
        <v>3964</v>
      </c>
      <c r="J35" s="7">
        <v>1</v>
      </c>
      <c r="K35" s="7">
        <v>0</v>
      </c>
      <c r="L35" s="7">
        <f t="shared" si="11"/>
        <v>1</v>
      </c>
      <c r="M35" s="7">
        <v>2</v>
      </c>
      <c r="N35" s="7">
        <v>4</v>
      </c>
      <c r="O35" s="7">
        <f t="shared" si="12"/>
        <v>6</v>
      </c>
      <c r="P35" s="7">
        <f t="shared" si="13"/>
        <v>-5</v>
      </c>
      <c r="Q35" s="7">
        <v>13</v>
      </c>
      <c r="R35" s="7">
        <v>6</v>
      </c>
      <c r="S35" s="7">
        <f t="shared" si="14"/>
        <v>19</v>
      </c>
      <c r="T35" s="7">
        <v>16</v>
      </c>
      <c r="U35" s="7">
        <v>17</v>
      </c>
      <c r="V35" s="7">
        <f t="shared" si="15"/>
        <v>33</v>
      </c>
      <c r="W35" s="7">
        <f t="shared" si="16"/>
        <v>-14</v>
      </c>
      <c r="X35" s="7"/>
      <c r="Y35" s="8">
        <f t="shared" si="17"/>
        <v>-19</v>
      </c>
    </row>
    <row r="36" spans="1:25" s="9" customFormat="1" ht="12" customHeight="1" x14ac:dyDescent="0.2">
      <c r="A36" s="3"/>
      <c r="B36" s="4"/>
      <c r="C36" s="5"/>
      <c r="D36" s="6"/>
      <c r="E36" s="6">
        <v>5</v>
      </c>
      <c r="F36" s="7">
        <v>1844</v>
      </c>
      <c r="G36" s="7">
        <v>1880</v>
      </c>
      <c r="H36" s="7">
        <v>2085</v>
      </c>
      <c r="I36" s="7">
        <f t="shared" si="10"/>
        <v>3965</v>
      </c>
      <c r="J36" s="7">
        <v>1</v>
      </c>
      <c r="K36" s="7">
        <v>0</v>
      </c>
      <c r="L36" s="7">
        <f t="shared" si="11"/>
        <v>1</v>
      </c>
      <c r="M36" s="7">
        <v>2</v>
      </c>
      <c r="N36" s="7">
        <v>1</v>
      </c>
      <c r="O36" s="7">
        <f t="shared" si="12"/>
        <v>3</v>
      </c>
      <c r="P36" s="7">
        <f t="shared" si="13"/>
        <v>-2</v>
      </c>
      <c r="Q36" s="7">
        <v>8</v>
      </c>
      <c r="R36" s="7">
        <v>7</v>
      </c>
      <c r="S36" s="7">
        <f t="shared" si="14"/>
        <v>15</v>
      </c>
      <c r="T36" s="7">
        <v>8</v>
      </c>
      <c r="U36" s="7">
        <v>4</v>
      </c>
      <c r="V36" s="7">
        <f t="shared" si="15"/>
        <v>12</v>
      </c>
      <c r="W36" s="7">
        <f t="shared" si="16"/>
        <v>3</v>
      </c>
      <c r="X36" s="7"/>
      <c r="Y36" s="8">
        <f t="shared" si="17"/>
        <v>1</v>
      </c>
    </row>
    <row r="37" spans="1:25" s="9" customFormat="1" ht="12" customHeight="1" x14ac:dyDescent="0.2">
      <c r="A37" s="3"/>
      <c r="B37" s="4"/>
      <c r="C37" s="5"/>
      <c r="D37" s="6"/>
      <c r="E37" s="6">
        <v>6</v>
      </c>
      <c r="F37" s="7">
        <v>1843</v>
      </c>
      <c r="G37" s="7">
        <v>1878</v>
      </c>
      <c r="H37" s="7">
        <v>2087</v>
      </c>
      <c r="I37" s="7">
        <f t="shared" si="10"/>
        <v>3965</v>
      </c>
      <c r="J37" s="7">
        <v>1</v>
      </c>
      <c r="K37" s="7">
        <v>0</v>
      </c>
      <c r="L37" s="7">
        <f t="shared" si="11"/>
        <v>1</v>
      </c>
      <c r="M37" s="7">
        <v>3</v>
      </c>
      <c r="N37" s="7">
        <v>1</v>
      </c>
      <c r="O37" s="7">
        <f t="shared" si="12"/>
        <v>4</v>
      </c>
      <c r="P37" s="7">
        <f t="shared" si="13"/>
        <v>-3</v>
      </c>
      <c r="Q37" s="7">
        <v>6</v>
      </c>
      <c r="R37" s="7">
        <v>8</v>
      </c>
      <c r="S37" s="7">
        <f t="shared" si="14"/>
        <v>14</v>
      </c>
      <c r="T37" s="7">
        <v>6</v>
      </c>
      <c r="U37" s="7">
        <v>5</v>
      </c>
      <c r="V37" s="7">
        <f t="shared" si="15"/>
        <v>11</v>
      </c>
      <c r="W37" s="7">
        <f t="shared" si="16"/>
        <v>3</v>
      </c>
      <c r="X37" s="7"/>
      <c r="Y37" s="8">
        <f t="shared" si="17"/>
        <v>0</v>
      </c>
    </row>
    <row r="38" spans="1:25" s="9" customFormat="1" ht="12" customHeight="1" x14ac:dyDescent="0.2">
      <c r="A38" s="3"/>
      <c r="B38" s="4"/>
      <c r="C38" s="5"/>
      <c r="D38" s="6"/>
      <c r="E38" s="6">
        <v>7</v>
      </c>
      <c r="F38" s="7">
        <v>1837</v>
      </c>
      <c r="G38" s="7">
        <v>1868</v>
      </c>
      <c r="H38" s="7">
        <v>2083</v>
      </c>
      <c r="I38" s="7">
        <f t="shared" si="10"/>
        <v>3951</v>
      </c>
      <c r="J38" s="7">
        <v>1</v>
      </c>
      <c r="K38" s="7">
        <v>0</v>
      </c>
      <c r="L38" s="7">
        <f t="shared" si="11"/>
        <v>1</v>
      </c>
      <c r="M38" s="7">
        <v>5</v>
      </c>
      <c r="N38" s="7">
        <v>4</v>
      </c>
      <c r="O38" s="7">
        <f t="shared" si="12"/>
        <v>9</v>
      </c>
      <c r="P38" s="7">
        <f t="shared" si="13"/>
        <v>-8</v>
      </c>
      <c r="Q38" s="7">
        <v>2</v>
      </c>
      <c r="R38" s="7">
        <v>4</v>
      </c>
      <c r="S38" s="7">
        <f t="shared" si="14"/>
        <v>6</v>
      </c>
      <c r="T38" s="7">
        <v>8</v>
      </c>
      <c r="U38" s="7">
        <v>4</v>
      </c>
      <c r="V38" s="7">
        <f t="shared" si="15"/>
        <v>12</v>
      </c>
      <c r="W38" s="7">
        <f t="shared" si="16"/>
        <v>-6</v>
      </c>
      <c r="X38" s="7"/>
      <c r="Y38" s="8">
        <f t="shared" si="17"/>
        <v>-14</v>
      </c>
    </row>
    <row r="39" spans="1:25" s="9" customFormat="1" ht="12" customHeight="1" x14ac:dyDescent="0.2">
      <c r="A39" s="3"/>
      <c r="B39" s="4"/>
      <c r="C39" s="5"/>
      <c r="D39" s="6"/>
      <c r="E39" s="6">
        <v>8</v>
      </c>
      <c r="F39" s="7">
        <v>1843</v>
      </c>
      <c r="G39" s="7">
        <v>1864</v>
      </c>
      <c r="H39" s="7">
        <v>2085</v>
      </c>
      <c r="I39" s="7">
        <f t="shared" si="10"/>
        <v>3949</v>
      </c>
      <c r="J39" s="7">
        <v>0</v>
      </c>
      <c r="K39" s="7">
        <v>0</v>
      </c>
      <c r="L39" s="7">
        <f t="shared" si="11"/>
        <v>0</v>
      </c>
      <c r="M39" s="7">
        <v>3</v>
      </c>
      <c r="N39" s="7">
        <v>0</v>
      </c>
      <c r="O39" s="7">
        <f t="shared" si="12"/>
        <v>3</v>
      </c>
      <c r="P39" s="7">
        <f t="shared" si="13"/>
        <v>-3</v>
      </c>
      <c r="Q39" s="7">
        <v>0</v>
      </c>
      <c r="R39" s="7">
        <v>3</v>
      </c>
      <c r="S39" s="7">
        <f t="shared" si="14"/>
        <v>3</v>
      </c>
      <c r="T39" s="7">
        <v>1</v>
      </c>
      <c r="U39" s="7">
        <v>1</v>
      </c>
      <c r="V39" s="7">
        <f t="shared" si="15"/>
        <v>2</v>
      </c>
      <c r="W39" s="7">
        <f t="shared" si="16"/>
        <v>1</v>
      </c>
      <c r="X39" s="7"/>
      <c r="Y39" s="8">
        <f t="shared" si="17"/>
        <v>-2</v>
      </c>
    </row>
    <row r="40" spans="1:25" s="9" customFormat="1" ht="12" customHeight="1" x14ac:dyDescent="0.2">
      <c r="A40" s="3"/>
      <c r="B40" s="4"/>
      <c r="C40" s="5"/>
      <c r="D40" s="6"/>
      <c r="E40" s="6">
        <v>9</v>
      </c>
      <c r="F40" s="7">
        <v>1846</v>
      </c>
      <c r="G40" s="7">
        <v>1865</v>
      </c>
      <c r="H40" s="7">
        <v>2087</v>
      </c>
      <c r="I40" s="7">
        <f t="shared" si="10"/>
        <v>3952</v>
      </c>
      <c r="J40" s="7">
        <v>0</v>
      </c>
      <c r="K40" s="7">
        <v>0</v>
      </c>
      <c r="L40" s="7">
        <f t="shared" si="11"/>
        <v>0</v>
      </c>
      <c r="M40" s="7">
        <v>1</v>
      </c>
      <c r="N40" s="7">
        <v>0</v>
      </c>
      <c r="O40" s="7">
        <f t="shared" si="12"/>
        <v>1</v>
      </c>
      <c r="P40" s="7">
        <f t="shared" si="13"/>
        <v>-1</v>
      </c>
      <c r="Q40" s="7">
        <v>3</v>
      </c>
      <c r="R40" s="7">
        <v>4</v>
      </c>
      <c r="S40" s="7">
        <f t="shared" si="14"/>
        <v>7</v>
      </c>
      <c r="T40" s="7">
        <v>2</v>
      </c>
      <c r="U40" s="7">
        <v>2</v>
      </c>
      <c r="V40" s="7">
        <f t="shared" si="15"/>
        <v>4</v>
      </c>
      <c r="W40" s="7">
        <f t="shared" si="16"/>
        <v>3</v>
      </c>
      <c r="X40" s="7">
        <v>1</v>
      </c>
      <c r="Y40" s="8">
        <f>I40-I39</f>
        <v>3</v>
      </c>
    </row>
    <row r="41" spans="1:25" s="9" customFormat="1" ht="12" customHeight="1" x14ac:dyDescent="0.2">
      <c r="A41" s="3"/>
      <c r="B41" s="4"/>
      <c r="C41" s="5"/>
      <c r="D41" s="6"/>
      <c r="E41" s="6">
        <v>10</v>
      </c>
      <c r="F41" s="7">
        <v>1842</v>
      </c>
      <c r="G41" s="7">
        <v>1858</v>
      </c>
      <c r="H41" s="7">
        <v>2081</v>
      </c>
      <c r="I41" s="7">
        <f t="shared" si="10"/>
        <v>3939</v>
      </c>
      <c r="J41" s="7">
        <v>0</v>
      </c>
      <c r="K41" s="7">
        <v>0</v>
      </c>
      <c r="L41" s="7">
        <f t="shared" si="11"/>
        <v>0</v>
      </c>
      <c r="M41" s="7">
        <v>1</v>
      </c>
      <c r="N41" s="7">
        <v>3</v>
      </c>
      <c r="O41" s="7">
        <f t="shared" si="12"/>
        <v>4</v>
      </c>
      <c r="P41" s="7">
        <f t="shared" si="13"/>
        <v>-4</v>
      </c>
      <c r="Q41" s="7">
        <v>0</v>
      </c>
      <c r="R41" s="7">
        <v>1</v>
      </c>
      <c r="S41" s="7">
        <f t="shared" si="14"/>
        <v>1</v>
      </c>
      <c r="T41" s="7">
        <v>6</v>
      </c>
      <c r="U41" s="7">
        <v>4</v>
      </c>
      <c r="V41" s="7">
        <f t="shared" si="15"/>
        <v>10</v>
      </c>
      <c r="W41" s="7">
        <f t="shared" si="16"/>
        <v>-9</v>
      </c>
      <c r="X41" s="7"/>
      <c r="Y41" s="8">
        <f t="shared" si="17"/>
        <v>-13</v>
      </c>
    </row>
    <row r="42" spans="1:25" s="9" customFormat="1" ht="12" customHeight="1" x14ac:dyDescent="0.2">
      <c r="A42" s="3"/>
      <c r="B42" s="4"/>
      <c r="C42" s="5"/>
      <c r="D42" s="6"/>
      <c r="E42" s="6">
        <v>11</v>
      </c>
      <c r="F42" s="7">
        <v>1839</v>
      </c>
      <c r="G42" s="7">
        <v>1854</v>
      </c>
      <c r="H42" s="7">
        <v>2075</v>
      </c>
      <c r="I42" s="7">
        <f t="shared" si="10"/>
        <v>3929</v>
      </c>
      <c r="J42" s="7">
        <v>0</v>
      </c>
      <c r="K42" s="7">
        <v>0</v>
      </c>
      <c r="L42" s="7">
        <f t="shared" si="11"/>
        <v>0</v>
      </c>
      <c r="M42" s="7">
        <v>3</v>
      </c>
      <c r="N42" s="7">
        <v>2</v>
      </c>
      <c r="O42" s="7">
        <f t="shared" si="12"/>
        <v>5</v>
      </c>
      <c r="P42" s="7">
        <f t="shared" si="13"/>
        <v>-5</v>
      </c>
      <c r="Q42" s="7">
        <v>3</v>
      </c>
      <c r="R42" s="7">
        <v>3</v>
      </c>
      <c r="S42" s="7">
        <f t="shared" si="14"/>
        <v>6</v>
      </c>
      <c r="T42" s="7">
        <v>4</v>
      </c>
      <c r="U42" s="7">
        <v>7</v>
      </c>
      <c r="V42" s="7">
        <f t="shared" si="15"/>
        <v>11</v>
      </c>
      <c r="W42" s="7">
        <f t="shared" si="16"/>
        <v>-5</v>
      </c>
      <c r="X42" s="7"/>
      <c r="Y42" s="8">
        <f t="shared" si="17"/>
        <v>-10</v>
      </c>
    </row>
    <row r="43" spans="1:25" s="9" customFormat="1" ht="12" customHeight="1" x14ac:dyDescent="0.2">
      <c r="A43" s="3"/>
      <c r="B43" s="4"/>
      <c r="C43" s="5"/>
      <c r="D43" s="6"/>
      <c r="E43" s="6">
        <v>12</v>
      </c>
      <c r="F43" s="7">
        <v>1837</v>
      </c>
      <c r="G43" s="7">
        <v>1847</v>
      </c>
      <c r="H43" s="7">
        <v>2077</v>
      </c>
      <c r="I43" s="7">
        <f t="shared" si="10"/>
        <v>3924</v>
      </c>
      <c r="J43" s="7">
        <v>1</v>
      </c>
      <c r="K43" s="7">
        <v>1</v>
      </c>
      <c r="L43" s="7">
        <f t="shared" si="11"/>
        <v>2</v>
      </c>
      <c r="M43" s="7">
        <v>7</v>
      </c>
      <c r="N43" s="7">
        <v>1</v>
      </c>
      <c r="O43" s="7">
        <f t="shared" si="12"/>
        <v>8</v>
      </c>
      <c r="P43" s="7">
        <f t="shared" si="13"/>
        <v>-6</v>
      </c>
      <c r="Q43" s="7">
        <v>2</v>
      </c>
      <c r="R43" s="7">
        <v>6</v>
      </c>
      <c r="S43" s="7">
        <f t="shared" si="14"/>
        <v>8</v>
      </c>
      <c r="T43" s="7">
        <v>3</v>
      </c>
      <c r="U43" s="7">
        <v>4</v>
      </c>
      <c r="V43" s="7">
        <f t="shared" si="15"/>
        <v>7</v>
      </c>
      <c r="W43" s="7">
        <f t="shared" si="16"/>
        <v>1</v>
      </c>
      <c r="X43" s="7"/>
      <c r="Y43" s="8">
        <f t="shared" si="17"/>
        <v>-5</v>
      </c>
    </row>
    <row r="44" spans="1:25" s="9" customFormat="1" ht="12" customHeight="1" x14ac:dyDescent="0.2">
      <c r="A44" s="3" t="s">
        <v>21</v>
      </c>
      <c r="B44" s="4">
        <v>27</v>
      </c>
      <c r="C44" s="5" t="s">
        <v>3</v>
      </c>
      <c r="D44" s="6">
        <v>2015</v>
      </c>
      <c r="E44" s="6">
        <v>1</v>
      </c>
      <c r="F44" s="7">
        <v>1835</v>
      </c>
      <c r="G44" s="7">
        <v>1848</v>
      </c>
      <c r="H44" s="7">
        <v>2077</v>
      </c>
      <c r="I44" s="7">
        <f t="shared" si="10"/>
        <v>3925</v>
      </c>
      <c r="J44" s="7">
        <v>0</v>
      </c>
      <c r="K44" s="7">
        <v>0</v>
      </c>
      <c r="L44" s="7">
        <f t="shared" si="11"/>
        <v>0</v>
      </c>
      <c r="M44" s="7">
        <v>2</v>
      </c>
      <c r="N44" s="7">
        <v>3</v>
      </c>
      <c r="O44" s="7">
        <f t="shared" si="12"/>
        <v>5</v>
      </c>
      <c r="P44" s="7">
        <f t="shared" si="13"/>
        <v>-5</v>
      </c>
      <c r="Q44" s="7">
        <v>3</v>
      </c>
      <c r="R44" s="7">
        <v>3</v>
      </c>
      <c r="S44" s="7">
        <f t="shared" si="14"/>
        <v>6</v>
      </c>
      <c r="T44" s="7">
        <v>0</v>
      </c>
      <c r="U44" s="7">
        <v>0</v>
      </c>
      <c r="V44" s="7">
        <f t="shared" si="15"/>
        <v>0</v>
      </c>
      <c r="W44" s="7">
        <f t="shared" si="16"/>
        <v>6</v>
      </c>
      <c r="X44" s="7"/>
      <c r="Y44" s="8">
        <f t="shared" si="17"/>
        <v>1</v>
      </c>
    </row>
    <row r="45" spans="1:25" s="9" customFormat="1" ht="12" customHeight="1" x14ac:dyDescent="0.2">
      <c r="A45" s="3"/>
      <c r="B45" s="4"/>
      <c r="C45" s="5"/>
      <c r="D45" s="6"/>
      <c r="E45" s="6">
        <v>2</v>
      </c>
      <c r="F45" s="7">
        <v>1840</v>
      </c>
      <c r="G45" s="7">
        <v>1849</v>
      </c>
      <c r="H45" s="7">
        <v>2071</v>
      </c>
      <c r="I45" s="7">
        <f t="shared" si="10"/>
        <v>3920</v>
      </c>
      <c r="J45" s="7">
        <v>1</v>
      </c>
      <c r="K45" s="7">
        <v>0</v>
      </c>
      <c r="L45" s="7">
        <f t="shared" si="11"/>
        <v>1</v>
      </c>
      <c r="M45" s="7">
        <v>2</v>
      </c>
      <c r="N45" s="7">
        <v>1</v>
      </c>
      <c r="O45" s="7">
        <f t="shared" si="12"/>
        <v>3</v>
      </c>
      <c r="P45" s="7">
        <f t="shared" si="13"/>
        <v>-2</v>
      </c>
      <c r="Q45" s="7">
        <v>4</v>
      </c>
      <c r="R45" s="7">
        <v>2</v>
      </c>
      <c r="S45" s="7">
        <f t="shared" si="14"/>
        <v>6</v>
      </c>
      <c r="T45" s="7">
        <v>2</v>
      </c>
      <c r="U45" s="7">
        <v>7</v>
      </c>
      <c r="V45" s="7">
        <f t="shared" si="15"/>
        <v>9</v>
      </c>
      <c r="W45" s="7">
        <f t="shared" si="16"/>
        <v>-3</v>
      </c>
      <c r="X45" s="7"/>
      <c r="Y45" s="8">
        <f t="shared" si="17"/>
        <v>-5</v>
      </c>
    </row>
    <row r="46" spans="1:25" s="9" customFormat="1" ht="12" customHeight="1" x14ac:dyDescent="0.2">
      <c r="A46" s="3"/>
      <c r="B46" s="4"/>
      <c r="C46" s="5"/>
      <c r="D46" s="6"/>
      <c r="E46" s="6">
        <v>3</v>
      </c>
      <c r="F46" s="7">
        <v>1845</v>
      </c>
      <c r="G46" s="7">
        <v>1852</v>
      </c>
      <c r="H46" s="7">
        <v>2072</v>
      </c>
      <c r="I46" s="7">
        <f t="shared" si="10"/>
        <v>3924</v>
      </c>
      <c r="J46" s="7">
        <v>0</v>
      </c>
      <c r="K46" s="7">
        <v>0</v>
      </c>
      <c r="L46" s="7">
        <f t="shared" si="11"/>
        <v>0</v>
      </c>
      <c r="M46" s="7">
        <v>1</v>
      </c>
      <c r="N46" s="7">
        <v>1</v>
      </c>
      <c r="O46" s="7">
        <f t="shared" si="12"/>
        <v>2</v>
      </c>
      <c r="P46" s="7">
        <f t="shared" si="13"/>
        <v>-2</v>
      </c>
      <c r="Q46" s="7">
        <v>15</v>
      </c>
      <c r="R46" s="7">
        <v>16</v>
      </c>
      <c r="S46" s="7">
        <f t="shared" si="14"/>
        <v>31</v>
      </c>
      <c r="T46" s="7">
        <v>11</v>
      </c>
      <c r="U46" s="7">
        <v>14</v>
      </c>
      <c r="V46" s="7">
        <f t="shared" si="15"/>
        <v>25</v>
      </c>
      <c r="W46" s="7">
        <f t="shared" si="16"/>
        <v>6</v>
      </c>
      <c r="X46" s="7"/>
      <c r="Y46" s="8">
        <f>I46-I45</f>
        <v>4</v>
      </c>
    </row>
    <row r="47" spans="1:25" s="9" customFormat="1" ht="12" customHeight="1" x14ac:dyDescent="0.2">
      <c r="A47" s="3"/>
      <c r="B47" s="4"/>
      <c r="C47" s="5"/>
      <c r="D47" s="6"/>
      <c r="E47" s="6">
        <v>4</v>
      </c>
      <c r="F47" s="7">
        <v>1841</v>
      </c>
      <c r="G47" s="7">
        <v>1841</v>
      </c>
      <c r="H47" s="7">
        <v>2067</v>
      </c>
      <c r="I47" s="7">
        <f t="shared" si="10"/>
        <v>3908</v>
      </c>
      <c r="J47" s="7">
        <v>1</v>
      </c>
      <c r="K47" s="7">
        <v>0</v>
      </c>
      <c r="L47" s="7">
        <f t="shared" si="11"/>
        <v>1</v>
      </c>
      <c r="M47" s="7">
        <v>4</v>
      </c>
      <c r="N47" s="7">
        <v>0</v>
      </c>
      <c r="O47" s="7">
        <f t="shared" si="12"/>
        <v>4</v>
      </c>
      <c r="P47" s="7">
        <f t="shared" si="13"/>
        <v>-3</v>
      </c>
      <c r="Q47" s="7">
        <v>10</v>
      </c>
      <c r="R47" s="7">
        <v>6</v>
      </c>
      <c r="S47" s="7">
        <f t="shared" si="14"/>
        <v>16</v>
      </c>
      <c r="T47" s="7">
        <v>18</v>
      </c>
      <c r="U47" s="7">
        <v>11</v>
      </c>
      <c r="V47" s="7">
        <f t="shared" si="15"/>
        <v>29</v>
      </c>
      <c r="W47" s="7">
        <f t="shared" si="16"/>
        <v>-13</v>
      </c>
      <c r="X47" s="7"/>
      <c r="Y47" s="8">
        <f>I47-I46</f>
        <v>-16</v>
      </c>
    </row>
    <row r="48" spans="1:25" s="9" customFormat="1" ht="12" customHeight="1" x14ac:dyDescent="0.2">
      <c r="A48" s="3"/>
      <c r="B48" s="4"/>
      <c r="C48" s="5"/>
      <c r="D48" s="6"/>
      <c r="E48" s="6">
        <v>5</v>
      </c>
      <c r="F48" s="7">
        <v>1841</v>
      </c>
      <c r="G48" s="7">
        <v>1835</v>
      </c>
      <c r="H48" s="7">
        <v>2065</v>
      </c>
      <c r="I48" s="7">
        <f t="shared" si="10"/>
        <v>3900</v>
      </c>
      <c r="J48" s="7">
        <v>0</v>
      </c>
      <c r="K48" s="7">
        <v>3</v>
      </c>
      <c r="L48" s="7">
        <f t="shared" si="11"/>
        <v>3</v>
      </c>
      <c r="M48" s="7">
        <v>3</v>
      </c>
      <c r="N48" s="7">
        <v>3</v>
      </c>
      <c r="O48" s="7">
        <f t="shared" si="12"/>
        <v>6</v>
      </c>
      <c r="P48" s="7">
        <f t="shared" si="13"/>
        <v>-3</v>
      </c>
      <c r="Q48" s="7">
        <v>5</v>
      </c>
      <c r="R48" s="7">
        <v>7</v>
      </c>
      <c r="S48" s="7">
        <f t="shared" si="14"/>
        <v>12</v>
      </c>
      <c r="T48" s="7">
        <v>8</v>
      </c>
      <c r="U48" s="7">
        <v>9</v>
      </c>
      <c r="V48" s="7">
        <f t="shared" si="15"/>
        <v>17</v>
      </c>
      <c r="W48" s="7">
        <f t="shared" si="16"/>
        <v>-5</v>
      </c>
      <c r="X48" s="7"/>
      <c r="Y48" s="8">
        <f t="shared" ref="Y48:Y78" si="18">I48-I47</f>
        <v>-8</v>
      </c>
    </row>
    <row r="49" spans="1:25" s="9" customFormat="1" ht="12" customHeight="1" x14ac:dyDescent="0.2">
      <c r="A49" s="3"/>
      <c r="B49" s="4"/>
      <c r="C49" s="5"/>
      <c r="D49" s="6"/>
      <c r="E49" s="6">
        <v>6</v>
      </c>
      <c r="F49" s="7">
        <v>1844</v>
      </c>
      <c r="G49" s="7">
        <v>1838</v>
      </c>
      <c r="H49" s="7">
        <v>2065</v>
      </c>
      <c r="I49" s="7">
        <f t="shared" si="10"/>
        <v>3903</v>
      </c>
      <c r="J49" s="7">
        <v>0</v>
      </c>
      <c r="K49" s="7">
        <v>0</v>
      </c>
      <c r="L49" s="7">
        <f t="shared" si="11"/>
        <v>0</v>
      </c>
      <c r="M49" s="7">
        <v>0</v>
      </c>
      <c r="N49" s="7">
        <v>2</v>
      </c>
      <c r="O49" s="7">
        <f t="shared" si="12"/>
        <v>2</v>
      </c>
      <c r="P49" s="7">
        <f t="shared" si="13"/>
        <v>-2</v>
      </c>
      <c r="Q49" s="7">
        <v>4</v>
      </c>
      <c r="R49" s="7">
        <v>3</v>
      </c>
      <c r="S49" s="7">
        <f t="shared" si="14"/>
        <v>7</v>
      </c>
      <c r="T49" s="7">
        <v>1</v>
      </c>
      <c r="U49" s="7">
        <v>1</v>
      </c>
      <c r="V49" s="7">
        <f t="shared" si="15"/>
        <v>2</v>
      </c>
      <c r="W49" s="7">
        <f t="shared" si="16"/>
        <v>5</v>
      </c>
      <c r="X49" s="7"/>
      <c r="Y49" s="8">
        <f t="shared" si="18"/>
        <v>3</v>
      </c>
    </row>
    <row r="50" spans="1:25" s="9" customFormat="1" ht="12" customHeight="1" x14ac:dyDescent="0.2">
      <c r="A50" s="3"/>
      <c r="B50" s="4"/>
      <c r="C50" s="5"/>
      <c r="D50" s="6"/>
      <c r="E50" s="6">
        <v>7</v>
      </c>
      <c r="F50" s="7">
        <v>1847</v>
      </c>
      <c r="G50" s="7">
        <v>1834</v>
      </c>
      <c r="H50" s="7">
        <v>2062</v>
      </c>
      <c r="I50" s="7">
        <f t="shared" si="10"/>
        <v>3896</v>
      </c>
      <c r="J50" s="7">
        <v>0</v>
      </c>
      <c r="K50" s="7">
        <v>0</v>
      </c>
      <c r="L50" s="7">
        <f t="shared" si="11"/>
        <v>0</v>
      </c>
      <c r="M50" s="7">
        <v>2</v>
      </c>
      <c r="N50" s="7">
        <v>1</v>
      </c>
      <c r="O50" s="7">
        <f t="shared" si="12"/>
        <v>3</v>
      </c>
      <c r="P50" s="7">
        <f t="shared" si="13"/>
        <v>-3</v>
      </c>
      <c r="Q50" s="7">
        <v>1</v>
      </c>
      <c r="R50" s="7">
        <v>5</v>
      </c>
      <c r="S50" s="7">
        <f t="shared" si="14"/>
        <v>6</v>
      </c>
      <c r="T50" s="7">
        <v>3</v>
      </c>
      <c r="U50" s="7">
        <v>7</v>
      </c>
      <c r="V50" s="7">
        <f t="shared" si="15"/>
        <v>10</v>
      </c>
      <c r="W50" s="7">
        <f t="shared" si="16"/>
        <v>-4</v>
      </c>
      <c r="X50" s="7"/>
      <c r="Y50" s="8">
        <f t="shared" si="18"/>
        <v>-7</v>
      </c>
    </row>
    <row r="51" spans="1:25" s="9" customFormat="1" ht="12" customHeight="1" x14ac:dyDescent="0.2">
      <c r="A51" s="3"/>
      <c r="B51" s="4"/>
      <c r="C51" s="5"/>
      <c r="D51" s="6"/>
      <c r="E51" s="6">
        <v>8</v>
      </c>
      <c r="F51" s="7">
        <v>1844</v>
      </c>
      <c r="G51" s="7">
        <v>1835</v>
      </c>
      <c r="H51" s="7">
        <v>2061</v>
      </c>
      <c r="I51" s="7">
        <f t="shared" si="10"/>
        <v>3896</v>
      </c>
      <c r="J51" s="7">
        <v>1</v>
      </c>
      <c r="K51" s="7">
        <v>2</v>
      </c>
      <c r="L51" s="7">
        <f t="shared" si="11"/>
        <v>3</v>
      </c>
      <c r="M51" s="7">
        <v>2</v>
      </c>
      <c r="N51" s="7">
        <v>0</v>
      </c>
      <c r="O51" s="7">
        <f t="shared" si="12"/>
        <v>2</v>
      </c>
      <c r="P51" s="7">
        <f t="shared" si="13"/>
        <v>1</v>
      </c>
      <c r="Q51" s="7">
        <v>3</v>
      </c>
      <c r="R51" s="7">
        <v>3</v>
      </c>
      <c r="S51" s="7">
        <f t="shared" si="14"/>
        <v>6</v>
      </c>
      <c r="T51" s="7">
        <v>1</v>
      </c>
      <c r="U51" s="7">
        <v>6</v>
      </c>
      <c r="V51" s="7">
        <f t="shared" si="15"/>
        <v>7</v>
      </c>
      <c r="W51" s="7">
        <f t="shared" si="16"/>
        <v>-1</v>
      </c>
      <c r="X51" s="7"/>
      <c r="Y51" s="8">
        <f t="shared" si="18"/>
        <v>0</v>
      </c>
    </row>
    <row r="52" spans="1:25" s="9" customFormat="1" ht="12" customHeight="1" x14ac:dyDescent="0.2">
      <c r="A52" s="3"/>
      <c r="B52" s="4"/>
      <c r="C52" s="5"/>
      <c r="D52" s="6"/>
      <c r="E52" s="6">
        <v>9</v>
      </c>
      <c r="F52" s="7">
        <v>1840</v>
      </c>
      <c r="G52" s="7">
        <v>1829</v>
      </c>
      <c r="H52" s="7">
        <v>2055</v>
      </c>
      <c r="I52" s="7">
        <f t="shared" si="10"/>
        <v>3884</v>
      </c>
      <c r="J52" s="7">
        <v>2</v>
      </c>
      <c r="K52" s="7">
        <v>0</v>
      </c>
      <c r="L52" s="7">
        <f t="shared" si="11"/>
        <v>2</v>
      </c>
      <c r="M52" s="7">
        <v>5</v>
      </c>
      <c r="N52" s="7">
        <v>2</v>
      </c>
      <c r="O52" s="7">
        <f t="shared" si="12"/>
        <v>7</v>
      </c>
      <c r="P52" s="7">
        <f t="shared" si="13"/>
        <v>-5</v>
      </c>
      <c r="Q52" s="7">
        <v>0</v>
      </c>
      <c r="R52" s="7">
        <v>2</v>
      </c>
      <c r="S52" s="7">
        <f t="shared" si="14"/>
        <v>2</v>
      </c>
      <c r="T52" s="7">
        <v>3</v>
      </c>
      <c r="U52" s="7">
        <v>7</v>
      </c>
      <c r="V52" s="7">
        <f t="shared" si="15"/>
        <v>10</v>
      </c>
      <c r="W52" s="7">
        <f t="shared" si="16"/>
        <v>-8</v>
      </c>
      <c r="X52" s="7">
        <v>1</v>
      </c>
      <c r="Y52" s="8">
        <f t="shared" si="18"/>
        <v>-12</v>
      </c>
    </row>
    <row r="53" spans="1:25" s="9" customFormat="1" ht="12" customHeight="1" x14ac:dyDescent="0.2">
      <c r="A53" s="3"/>
      <c r="B53" s="4"/>
      <c r="C53" s="5"/>
      <c r="D53" s="6"/>
      <c r="E53" s="6">
        <v>10</v>
      </c>
      <c r="F53" s="7">
        <v>1837</v>
      </c>
      <c r="G53" s="7">
        <v>1827</v>
      </c>
      <c r="H53" s="7">
        <v>2056</v>
      </c>
      <c r="I53" s="7">
        <f t="shared" si="10"/>
        <v>3883</v>
      </c>
      <c r="J53" s="7">
        <v>2</v>
      </c>
      <c r="K53" s="7">
        <v>3</v>
      </c>
      <c r="L53" s="7">
        <f t="shared" si="11"/>
        <v>5</v>
      </c>
      <c r="M53" s="7">
        <v>4</v>
      </c>
      <c r="N53" s="7">
        <v>3</v>
      </c>
      <c r="O53" s="7">
        <f t="shared" si="12"/>
        <v>7</v>
      </c>
      <c r="P53" s="7">
        <f t="shared" si="13"/>
        <v>-2</v>
      </c>
      <c r="Q53" s="7">
        <v>4</v>
      </c>
      <c r="R53" s="7">
        <v>5</v>
      </c>
      <c r="S53" s="7">
        <f t="shared" si="14"/>
        <v>9</v>
      </c>
      <c r="T53" s="7">
        <v>4</v>
      </c>
      <c r="U53" s="7">
        <v>4</v>
      </c>
      <c r="V53" s="7">
        <f t="shared" si="15"/>
        <v>8</v>
      </c>
      <c r="W53" s="7">
        <f t="shared" si="16"/>
        <v>1</v>
      </c>
      <c r="X53" s="7"/>
      <c r="Y53" s="8">
        <f t="shared" si="18"/>
        <v>-1</v>
      </c>
    </row>
    <row r="54" spans="1:25" s="9" customFormat="1" ht="12" customHeight="1" x14ac:dyDescent="0.2">
      <c r="A54" s="3"/>
      <c r="B54" s="4"/>
      <c r="C54" s="5"/>
      <c r="D54" s="6"/>
      <c r="E54" s="6">
        <v>11</v>
      </c>
      <c r="F54" s="7">
        <v>1835</v>
      </c>
      <c r="G54" s="7">
        <v>1824</v>
      </c>
      <c r="H54" s="7">
        <v>2052</v>
      </c>
      <c r="I54" s="7">
        <f t="shared" si="10"/>
        <v>3876</v>
      </c>
      <c r="J54" s="7">
        <v>0</v>
      </c>
      <c r="K54" s="7">
        <v>1</v>
      </c>
      <c r="L54" s="7">
        <f t="shared" si="11"/>
        <v>1</v>
      </c>
      <c r="M54" s="7">
        <v>0</v>
      </c>
      <c r="N54" s="7">
        <v>2</v>
      </c>
      <c r="O54" s="7">
        <f t="shared" si="12"/>
        <v>2</v>
      </c>
      <c r="P54" s="7">
        <f t="shared" si="13"/>
        <v>-1</v>
      </c>
      <c r="Q54" s="7">
        <v>1</v>
      </c>
      <c r="R54" s="7">
        <v>1</v>
      </c>
      <c r="S54" s="7">
        <f t="shared" si="14"/>
        <v>2</v>
      </c>
      <c r="T54" s="7">
        <v>4</v>
      </c>
      <c r="U54" s="7">
        <v>4</v>
      </c>
      <c r="V54" s="7">
        <f t="shared" si="15"/>
        <v>8</v>
      </c>
      <c r="W54" s="7">
        <f t="shared" si="16"/>
        <v>-6</v>
      </c>
      <c r="X54" s="7"/>
      <c r="Y54" s="8">
        <f t="shared" si="18"/>
        <v>-7</v>
      </c>
    </row>
    <row r="55" spans="1:25" s="9" customFormat="1" ht="12" customHeight="1" x14ac:dyDescent="0.2">
      <c r="A55" s="3"/>
      <c r="B55" s="4"/>
      <c r="C55" s="5"/>
      <c r="D55" s="6"/>
      <c r="E55" s="6">
        <v>12</v>
      </c>
      <c r="F55" s="7">
        <v>1835</v>
      </c>
      <c r="G55" s="7">
        <v>1825</v>
      </c>
      <c r="H55" s="7">
        <v>2049</v>
      </c>
      <c r="I55" s="7">
        <f t="shared" si="10"/>
        <v>3874</v>
      </c>
      <c r="J55" s="7">
        <v>0</v>
      </c>
      <c r="K55" s="7">
        <v>1</v>
      </c>
      <c r="L55" s="7">
        <f t="shared" si="11"/>
        <v>1</v>
      </c>
      <c r="M55" s="7">
        <v>1</v>
      </c>
      <c r="N55" s="7">
        <v>2</v>
      </c>
      <c r="O55" s="7">
        <f t="shared" si="12"/>
        <v>3</v>
      </c>
      <c r="P55" s="7">
        <f t="shared" si="13"/>
        <v>-2</v>
      </c>
      <c r="Q55" s="7">
        <v>3</v>
      </c>
      <c r="R55" s="7">
        <v>1</v>
      </c>
      <c r="S55" s="7">
        <f t="shared" si="14"/>
        <v>4</v>
      </c>
      <c r="T55" s="7">
        <v>1</v>
      </c>
      <c r="U55" s="7">
        <v>3</v>
      </c>
      <c r="V55" s="7">
        <f t="shared" si="15"/>
        <v>4</v>
      </c>
      <c r="W55" s="7">
        <f t="shared" si="16"/>
        <v>0</v>
      </c>
      <c r="X55" s="7"/>
      <c r="Y55" s="8">
        <f t="shared" si="18"/>
        <v>-2</v>
      </c>
    </row>
    <row r="56" spans="1:25" s="9" customFormat="1" ht="12" customHeight="1" x14ac:dyDescent="0.2">
      <c r="A56" s="3" t="s">
        <v>21</v>
      </c>
      <c r="B56" s="4">
        <v>28</v>
      </c>
      <c r="C56" s="5" t="s">
        <v>3</v>
      </c>
      <c r="D56" s="6">
        <v>2016</v>
      </c>
      <c r="E56" s="6">
        <v>1</v>
      </c>
      <c r="F56" s="7">
        <v>1829</v>
      </c>
      <c r="G56" s="7">
        <v>1821</v>
      </c>
      <c r="H56" s="7">
        <v>2043</v>
      </c>
      <c r="I56" s="7">
        <f t="shared" si="10"/>
        <v>3864</v>
      </c>
      <c r="J56" s="7">
        <v>1</v>
      </c>
      <c r="K56" s="7">
        <v>1</v>
      </c>
      <c r="L56" s="7">
        <f t="shared" si="11"/>
        <v>2</v>
      </c>
      <c r="M56" s="7">
        <v>6</v>
      </c>
      <c r="N56" s="7">
        <v>3</v>
      </c>
      <c r="O56" s="7">
        <f t="shared" si="12"/>
        <v>9</v>
      </c>
      <c r="P56" s="7">
        <f t="shared" si="13"/>
        <v>-7</v>
      </c>
      <c r="Q56" s="7">
        <v>4</v>
      </c>
      <c r="R56" s="7">
        <v>2</v>
      </c>
      <c r="S56" s="7">
        <f t="shared" si="14"/>
        <v>6</v>
      </c>
      <c r="T56" s="7">
        <v>3</v>
      </c>
      <c r="U56" s="7">
        <v>6</v>
      </c>
      <c r="V56" s="7">
        <f t="shared" si="15"/>
        <v>9</v>
      </c>
      <c r="W56" s="7">
        <f t="shared" si="16"/>
        <v>-3</v>
      </c>
      <c r="X56" s="7"/>
      <c r="Y56" s="8">
        <f t="shared" si="18"/>
        <v>-10</v>
      </c>
    </row>
    <row r="57" spans="1:25" s="9" customFormat="1" ht="12" customHeight="1" x14ac:dyDescent="0.2">
      <c r="A57" s="3"/>
      <c r="B57" s="4"/>
      <c r="C57" s="5"/>
      <c r="D57" s="6"/>
      <c r="E57" s="6">
        <v>2</v>
      </c>
      <c r="F57" s="7">
        <v>1823</v>
      </c>
      <c r="G57" s="7">
        <v>1821</v>
      </c>
      <c r="H57" s="7">
        <v>2042</v>
      </c>
      <c r="I57" s="7">
        <f t="shared" si="10"/>
        <v>3863</v>
      </c>
      <c r="J57" s="7">
        <v>1</v>
      </c>
      <c r="K57" s="7">
        <v>0</v>
      </c>
      <c r="L57" s="7">
        <f t="shared" si="11"/>
        <v>1</v>
      </c>
      <c r="M57" s="7">
        <v>1</v>
      </c>
      <c r="N57" s="7">
        <v>1</v>
      </c>
      <c r="O57" s="7">
        <f t="shared" si="12"/>
        <v>2</v>
      </c>
      <c r="P57" s="7">
        <f t="shared" si="13"/>
        <v>-1</v>
      </c>
      <c r="Q57" s="7">
        <v>5</v>
      </c>
      <c r="R57" s="7">
        <v>3</v>
      </c>
      <c r="S57" s="7">
        <f t="shared" si="14"/>
        <v>8</v>
      </c>
      <c r="T57" s="7">
        <v>5</v>
      </c>
      <c r="U57" s="7">
        <v>3</v>
      </c>
      <c r="V57" s="7">
        <f t="shared" si="15"/>
        <v>8</v>
      </c>
      <c r="W57" s="7">
        <f t="shared" si="16"/>
        <v>0</v>
      </c>
      <c r="X57" s="7"/>
      <c r="Y57" s="8">
        <f t="shared" si="18"/>
        <v>-1</v>
      </c>
    </row>
    <row r="58" spans="1:25" s="9" customFormat="1" ht="12" customHeight="1" x14ac:dyDescent="0.2">
      <c r="A58" s="3"/>
      <c r="B58" s="4"/>
      <c r="C58" s="5"/>
      <c r="D58" s="6"/>
      <c r="E58" s="6">
        <v>3</v>
      </c>
      <c r="F58" s="7">
        <v>1833</v>
      </c>
      <c r="G58" s="7">
        <v>1824</v>
      </c>
      <c r="H58" s="7">
        <v>2040</v>
      </c>
      <c r="I58" s="7">
        <f t="shared" si="10"/>
        <v>3864</v>
      </c>
      <c r="J58" s="7">
        <v>1</v>
      </c>
      <c r="K58" s="7">
        <v>1</v>
      </c>
      <c r="L58" s="7">
        <f t="shared" si="11"/>
        <v>2</v>
      </c>
      <c r="M58" s="7">
        <v>3</v>
      </c>
      <c r="N58" s="7">
        <v>1</v>
      </c>
      <c r="O58" s="7">
        <f t="shared" si="12"/>
        <v>4</v>
      </c>
      <c r="P58" s="7">
        <f t="shared" si="13"/>
        <v>-2</v>
      </c>
      <c r="Q58" s="7">
        <v>13</v>
      </c>
      <c r="R58" s="7">
        <v>9</v>
      </c>
      <c r="S58" s="7">
        <f t="shared" si="14"/>
        <v>22</v>
      </c>
      <c r="T58" s="7">
        <v>8</v>
      </c>
      <c r="U58" s="7">
        <v>11</v>
      </c>
      <c r="V58" s="7">
        <f t="shared" si="15"/>
        <v>19</v>
      </c>
      <c r="W58" s="7">
        <f t="shared" si="16"/>
        <v>3</v>
      </c>
      <c r="X58" s="7"/>
      <c r="Y58" s="8">
        <f t="shared" si="18"/>
        <v>1</v>
      </c>
    </row>
    <row r="59" spans="1:25" s="9" customFormat="1" ht="12" customHeight="1" x14ac:dyDescent="0.2">
      <c r="A59" s="3"/>
      <c r="B59" s="4"/>
      <c r="C59" s="5"/>
      <c r="D59" s="6"/>
      <c r="E59" s="6">
        <v>4</v>
      </c>
      <c r="F59" s="7">
        <v>1837</v>
      </c>
      <c r="G59" s="7">
        <v>1824</v>
      </c>
      <c r="H59" s="7">
        <v>2041</v>
      </c>
      <c r="I59" s="7">
        <f t="shared" si="10"/>
        <v>3865</v>
      </c>
      <c r="J59" s="7">
        <v>1</v>
      </c>
      <c r="K59" s="7">
        <v>0</v>
      </c>
      <c r="L59" s="7">
        <f t="shared" si="11"/>
        <v>1</v>
      </c>
      <c r="M59" s="7">
        <v>4</v>
      </c>
      <c r="N59" s="7">
        <v>0</v>
      </c>
      <c r="O59" s="7">
        <f t="shared" si="12"/>
        <v>4</v>
      </c>
      <c r="P59" s="7">
        <f t="shared" si="13"/>
        <v>-3</v>
      </c>
      <c r="Q59" s="7">
        <v>18</v>
      </c>
      <c r="R59" s="7">
        <v>15</v>
      </c>
      <c r="S59" s="7">
        <f>SUM(Q59:R59)</f>
        <v>33</v>
      </c>
      <c r="T59" s="7">
        <v>15</v>
      </c>
      <c r="U59" s="7">
        <v>14</v>
      </c>
      <c r="V59" s="7">
        <f t="shared" si="15"/>
        <v>29</v>
      </c>
      <c r="W59" s="7">
        <f>+S59-V59</f>
        <v>4</v>
      </c>
      <c r="X59" s="7"/>
      <c r="Y59" s="8">
        <f>I59-I58</f>
        <v>1</v>
      </c>
    </row>
    <row r="60" spans="1:25" s="9" customFormat="1" ht="12" customHeight="1" x14ac:dyDescent="0.2">
      <c r="A60" s="3"/>
      <c r="B60" s="4"/>
      <c r="C60" s="5"/>
      <c r="D60" s="6"/>
      <c r="E60" s="6">
        <v>5</v>
      </c>
      <c r="F60" s="7">
        <v>1835</v>
      </c>
      <c r="G60" s="7">
        <v>1819</v>
      </c>
      <c r="H60" s="7">
        <v>2036</v>
      </c>
      <c r="I60" s="7">
        <f t="shared" si="10"/>
        <v>3855</v>
      </c>
      <c r="J60" s="7">
        <v>1</v>
      </c>
      <c r="K60" s="7">
        <v>0</v>
      </c>
      <c r="L60" s="7">
        <f t="shared" si="11"/>
        <v>1</v>
      </c>
      <c r="M60" s="7">
        <v>4</v>
      </c>
      <c r="N60" s="7">
        <v>3</v>
      </c>
      <c r="O60" s="7">
        <f t="shared" si="12"/>
        <v>7</v>
      </c>
      <c r="P60" s="7">
        <f t="shared" si="13"/>
        <v>-6</v>
      </c>
      <c r="Q60" s="7">
        <v>3</v>
      </c>
      <c r="R60" s="7">
        <v>2</v>
      </c>
      <c r="S60" s="7">
        <f t="shared" si="14"/>
        <v>5</v>
      </c>
      <c r="T60" s="7">
        <v>5</v>
      </c>
      <c r="U60" s="7">
        <v>4</v>
      </c>
      <c r="V60" s="7">
        <f t="shared" si="15"/>
        <v>9</v>
      </c>
      <c r="W60" s="7">
        <f t="shared" si="16"/>
        <v>-4</v>
      </c>
      <c r="X60" s="7"/>
      <c r="Y60" s="8">
        <f t="shared" si="18"/>
        <v>-10</v>
      </c>
    </row>
    <row r="61" spans="1:25" s="9" customFormat="1" ht="12" customHeight="1" x14ac:dyDescent="0.2">
      <c r="A61" s="3"/>
      <c r="B61" s="4"/>
      <c r="C61" s="5"/>
      <c r="D61" s="6"/>
      <c r="E61" s="6">
        <v>6</v>
      </c>
      <c r="F61" s="7">
        <v>1833</v>
      </c>
      <c r="G61" s="7">
        <v>1815</v>
      </c>
      <c r="H61" s="7">
        <v>2037</v>
      </c>
      <c r="I61" s="7">
        <f t="shared" si="10"/>
        <v>3852</v>
      </c>
      <c r="J61" s="7">
        <v>0</v>
      </c>
      <c r="K61" s="7">
        <v>0</v>
      </c>
      <c r="L61" s="7">
        <f t="shared" si="11"/>
        <v>0</v>
      </c>
      <c r="M61" s="7">
        <v>4</v>
      </c>
      <c r="N61" s="7">
        <v>1</v>
      </c>
      <c r="O61" s="7">
        <f t="shared" si="12"/>
        <v>5</v>
      </c>
      <c r="P61" s="7">
        <f t="shared" si="13"/>
        <v>-5</v>
      </c>
      <c r="Q61" s="7">
        <v>4</v>
      </c>
      <c r="R61" s="7">
        <v>4</v>
      </c>
      <c r="S61" s="7">
        <f t="shared" si="14"/>
        <v>8</v>
      </c>
      <c r="T61" s="7">
        <v>4</v>
      </c>
      <c r="U61" s="7">
        <v>2</v>
      </c>
      <c r="V61" s="7">
        <f t="shared" si="15"/>
        <v>6</v>
      </c>
      <c r="W61" s="7">
        <f t="shared" si="16"/>
        <v>2</v>
      </c>
      <c r="X61" s="7"/>
      <c r="Y61" s="8">
        <f t="shared" si="18"/>
        <v>-3</v>
      </c>
    </row>
    <row r="62" spans="1:25" s="9" customFormat="1" ht="12" customHeight="1" x14ac:dyDescent="0.2">
      <c r="A62" s="3"/>
      <c r="B62" s="4"/>
      <c r="C62" s="5"/>
      <c r="D62" s="6"/>
      <c r="E62" s="6">
        <v>7</v>
      </c>
      <c r="F62" s="7">
        <v>1836</v>
      </c>
      <c r="G62" s="7">
        <v>1814</v>
      </c>
      <c r="H62" s="7">
        <v>2037</v>
      </c>
      <c r="I62" s="7">
        <f t="shared" si="10"/>
        <v>3851</v>
      </c>
      <c r="J62" s="7">
        <v>0</v>
      </c>
      <c r="K62" s="7">
        <v>0</v>
      </c>
      <c r="L62" s="7">
        <f t="shared" si="11"/>
        <v>0</v>
      </c>
      <c r="M62" s="7">
        <v>4</v>
      </c>
      <c r="N62" s="7">
        <v>2</v>
      </c>
      <c r="O62" s="7">
        <f t="shared" si="12"/>
        <v>6</v>
      </c>
      <c r="P62" s="7">
        <f t="shared" si="13"/>
        <v>-6</v>
      </c>
      <c r="Q62" s="7">
        <v>4</v>
      </c>
      <c r="R62" s="7">
        <v>4</v>
      </c>
      <c r="S62" s="7">
        <f t="shared" si="14"/>
        <v>8</v>
      </c>
      <c r="T62" s="7">
        <v>1</v>
      </c>
      <c r="U62" s="7">
        <v>2</v>
      </c>
      <c r="V62" s="7">
        <f t="shared" si="15"/>
        <v>3</v>
      </c>
      <c r="W62" s="7">
        <f t="shared" si="16"/>
        <v>5</v>
      </c>
      <c r="X62" s="7"/>
      <c r="Y62" s="8">
        <f t="shared" si="18"/>
        <v>-1</v>
      </c>
    </row>
    <row r="63" spans="1:25" s="9" customFormat="1" ht="12" customHeight="1" x14ac:dyDescent="0.2">
      <c r="A63" s="3"/>
      <c r="B63" s="4"/>
      <c r="C63" s="5"/>
      <c r="D63" s="6"/>
      <c r="E63" s="6">
        <v>8</v>
      </c>
      <c r="F63" s="7">
        <v>1835</v>
      </c>
      <c r="G63" s="7">
        <v>1809</v>
      </c>
      <c r="H63" s="7">
        <v>2038</v>
      </c>
      <c r="I63" s="7">
        <f t="shared" ref="I63" si="19">SUM(G63:H63)</f>
        <v>3847</v>
      </c>
      <c r="J63" s="7">
        <v>0</v>
      </c>
      <c r="K63" s="7">
        <v>0</v>
      </c>
      <c r="L63" s="7">
        <f t="shared" si="11"/>
        <v>0</v>
      </c>
      <c r="M63" s="7">
        <v>2</v>
      </c>
      <c r="N63" s="7">
        <v>1</v>
      </c>
      <c r="O63" s="7">
        <f t="shared" si="12"/>
        <v>3</v>
      </c>
      <c r="P63" s="7">
        <f t="shared" si="13"/>
        <v>-3</v>
      </c>
      <c r="Q63" s="7">
        <v>2</v>
      </c>
      <c r="R63" s="7">
        <v>3</v>
      </c>
      <c r="S63" s="7">
        <f t="shared" si="14"/>
        <v>5</v>
      </c>
      <c r="T63" s="7">
        <v>5</v>
      </c>
      <c r="U63" s="7">
        <v>1</v>
      </c>
      <c r="V63" s="7">
        <f t="shared" si="15"/>
        <v>6</v>
      </c>
      <c r="W63" s="7">
        <f t="shared" si="16"/>
        <v>-1</v>
      </c>
      <c r="X63" s="7"/>
      <c r="Y63" s="8">
        <f t="shared" si="18"/>
        <v>-4</v>
      </c>
    </row>
    <row r="64" spans="1:25" s="9" customFormat="1" ht="12" customHeight="1" x14ac:dyDescent="0.2">
      <c r="A64" s="3"/>
      <c r="B64" s="4"/>
      <c r="C64" s="5"/>
      <c r="D64" s="6"/>
      <c r="E64" s="6">
        <v>9</v>
      </c>
      <c r="F64" s="7">
        <v>1835</v>
      </c>
      <c r="G64" s="7">
        <v>1806</v>
      </c>
      <c r="H64" s="7">
        <v>2039</v>
      </c>
      <c r="I64" s="7">
        <f t="shared" si="10"/>
        <v>3845</v>
      </c>
      <c r="J64" s="7">
        <v>1</v>
      </c>
      <c r="K64" s="7">
        <v>1</v>
      </c>
      <c r="L64" s="7">
        <f t="shared" si="11"/>
        <v>2</v>
      </c>
      <c r="M64" s="7">
        <v>1</v>
      </c>
      <c r="N64" s="7">
        <v>2</v>
      </c>
      <c r="O64" s="7">
        <f t="shared" si="12"/>
        <v>3</v>
      </c>
      <c r="P64" s="7">
        <f t="shared" si="13"/>
        <v>-1</v>
      </c>
      <c r="Q64" s="7">
        <v>0</v>
      </c>
      <c r="R64" s="7">
        <v>3</v>
      </c>
      <c r="S64" s="7">
        <f t="shared" si="14"/>
        <v>3</v>
      </c>
      <c r="T64" s="7">
        <v>3</v>
      </c>
      <c r="U64" s="7">
        <v>1</v>
      </c>
      <c r="V64" s="7">
        <f t="shared" si="15"/>
        <v>4</v>
      </c>
      <c r="W64" s="7">
        <f t="shared" si="16"/>
        <v>-1</v>
      </c>
      <c r="X64" s="7"/>
      <c r="Y64" s="8">
        <f t="shared" si="18"/>
        <v>-2</v>
      </c>
    </row>
    <row r="65" spans="1:25" s="9" customFormat="1" ht="12" customHeight="1" x14ac:dyDescent="0.2">
      <c r="A65" s="3"/>
      <c r="B65" s="4"/>
      <c r="C65" s="5"/>
      <c r="D65" s="6"/>
      <c r="E65" s="6">
        <v>10</v>
      </c>
      <c r="F65" s="7">
        <v>1834</v>
      </c>
      <c r="G65" s="7">
        <v>1806</v>
      </c>
      <c r="H65" s="7">
        <v>2036</v>
      </c>
      <c r="I65" s="7">
        <f t="shared" si="10"/>
        <v>3842</v>
      </c>
      <c r="J65" s="7">
        <v>0</v>
      </c>
      <c r="K65" s="7">
        <v>0</v>
      </c>
      <c r="L65" s="7">
        <f t="shared" si="11"/>
        <v>0</v>
      </c>
      <c r="M65" s="7">
        <v>3</v>
      </c>
      <c r="N65" s="7">
        <v>3</v>
      </c>
      <c r="O65" s="7">
        <f t="shared" si="12"/>
        <v>6</v>
      </c>
      <c r="P65" s="7">
        <f t="shared" si="13"/>
        <v>-6</v>
      </c>
      <c r="Q65" s="7">
        <v>3</v>
      </c>
      <c r="R65" s="7">
        <v>2</v>
      </c>
      <c r="S65" s="7">
        <f t="shared" si="14"/>
        <v>5</v>
      </c>
      <c r="T65" s="7">
        <v>0</v>
      </c>
      <c r="U65" s="7">
        <v>2</v>
      </c>
      <c r="V65" s="7">
        <f t="shared" si="15"/>
        <v>2</v>
      </c>
      <c r="W65" s="7">
        <f t="shared" si="16"/>
        <v>3</v>
      </c>
      <c r="X65" s="7"/>
      <c r="Y65" s="8">
        <f t="shared" si="18"/>
        <v>-3</v>
      </c>
    </row>
    <row r="66" spans="1:25" s="9" customFormat="1" ht="12" customHeight="1" x14ac:dyDescent="0.2">
      <c r="A66" s="3"/>
      <c r="B66" s="4"/>
      <c r="C66" s="5"/>
      <c r="D66" s="6"/>
      <c r="E66" s="6">
        <v>11</v>
      </c>
      <c r="F66" s="7">
        <v>1831</v>
      </c>
      <c r="G66" s="7">
        <v>1802</v>
      </c>
      <c r="H66" s="7">
        <v>2033</v>
      </c>
      <c r="I66" s="7">
        <f t="shared" si="10"/>
        <v>3835</v>
      </c>
      <c r="J66" s="7">
        <v>0</v>
      </c>
      <c r="K66" s="7">
        <v>1</v>
      </c>
      <c r="L66" s="7">
        <f t="shared" si="11"/>
        <v>1</v>
      </c>
      <c r="M66" s="7">
        <v>3</v>
      </c>
      <c r="N66" s="7">
        <v>2</v>
      </c>
      <c r="O66" s="7">
        <f t="shared" si="12"/>
        <v>5</v>
      </c>
      <c r="P66" s="7">
        <f t="shared" si="13"/>
        <v>-4</v>
      </c>
      <c r="Q66" s="7">
        <v>2</v>
      </c>
      <c r="R66" s="7">
        <v>4</v>
      </c>
      <c r="S66" s="7">
        <f t="shared" si="14"/>
        <v>6</v>
      </c>
      <c r="T66" s="7">
        <v>3</v>
      </c>
      <c r="U66" s="7">
        <v>6</v>
      </c>
      <c r="V66" s="7">
        <f t="shared" si="15"/>
        <v>9</v>
      </c>
      <c r="W66" s="7">
        <f t="shared" si="16"/>
        <v>-3</v>
      </c>
      <c r="X66" s="7"/>
      <c r="Y66" s="8">
        <f t="shared" si="18"/>
        <v>-7</v>
      </c>
    </row>
    <row r="67" spans="1:25" s="9" customFormat="1" ht="12" customHeight="1" x14ac:dyDescent="0.2">
      <c r="A67" s="3"/>
      <c r="B67" s="4"/>
      <c r="C67" s="5"/>
      <c r="D67" s="6"/>
      <c r="E67" s="6">
        <v>12</v>
      </c>
      <c r="F67" s="7">
        <v>1826</v>
      </c>
      <c r="G67" s="7">
        <v>1801</v>
      </c>
      <c r="H67" s="7">
        <v>2027</v>
      </c>
      <c r="I67" s="7">
        <f t="shared" si="10"/>
        <v>3828</v>
      </c>
      <c r="J67" s="7">
        <v>1</v>
      </c>
      <c r="K67" s="7">
        <v>0</v>
      </c>
      <c r="L67" s="7">
        <f t="shared" si="11"/>
        <v>1</v>
      </c>
      <c r="M67" s="7">
        <v>2</v>
      </c>
      <c r="N67" s="7">
        <v>3</v>
      </c>
      <c r="O67" s="7">
        <f t="shared" si="12"/>
        <v>5</v>
      </c>
      <c r="P67" s="7">
        <f t="shared" si="13"/>
        <v>-4</v>
      </c>
      <c r="Q67" s="7">
        <v>2</v>
      </c>
      <c r="R67" s="7">
        <v>1</v>
      </c>
      <c r="S67" s="7">
        <f t="shared" si="14"/>
        <v>3</v>
      </c>
      <c r="T67" s="7">
        <v>2</v>
      </c>
      <c r="U67" s="7">
        <v>4</v>
      </c>
      <c r="V67" s="7">
        <f t="shared" si="15"/>
        <v>6</v>
      </c>
      <c r="W67" s="7">
        <f t="shared" si="16"/>
        <v>-3</v>
      </c>
      <c r="X67" s="7"/>
      <c r="Y67" s="8">
        <f t="shared" si="18"/>
        <v>-7</v>
      </c>
    </row>
    <row r="68" spans="1:25" s="9" customFormat="1" ht="12" customHeight="1" x14ac:dyDescent="0.2">
      <c r="A68" s="3" t="s">
        <v>21</v>
      </c>
      <c r="B68" s="4">
        <v>29</v>
      </c>
      <c r="C68" s="5" t="s">
        <v>3</v>
      </c>
      <c r="D68" s="6">
        <v>2017</v>
      </c>
      <c r="E68" s="6">
        <v>1</v>
      </c>
      <c r="F68" s="7">
        <v>1822</v>
      </c>
      <c r="G68" s="7">
        <v>1800</v>
      </c>
      <c r="H68" s="7">
        <v>2019</v>
      </c>
      <c r="I68" s="7">
        <f t="shared" si="10"/>
        <v>3819</v>
      </c>
      <c r="J68" s="7">
        <v>1</v>
      </c>
      <c r="K68" s="7">
        <v>0</v>
      </c>
      <c r="L68" s="7">
        <f t="shared" si="11"/>
        <v>1</v>
      </c>
      <c r="M68" s="7">
        <v>2</v>
      </c>
      <c r="N68" s="7">
        <v>3</v>
      </c>
      <c r="O68" s="7">
        <f t="shared" si="12"/>
        <v>5</v>
      </c>
      <c r="P68" s="7">
        <f t="shared" si="13"/>
        <v>-4</v>
      </c>
      <c r="Q68" s="7">
        <v>3</v>
      </c>
      <c r="R68" s="7">
        <v>1</v>
      </c>
      <c r="S68" s="7">
        <f t="shared" si="14"/>
        <v>4</v>
      </c>
      <c r="T68" s="7">
        <v>3</v>
      </c>
      <c r="U68" s="7">
        <v>6</v>
      </c>
      <c r="V68" s="7">
        <f t="shared" si="15"/>
        <v>9</v>
      </c>
      <c r="W68" s="7">
        <f t="shared" si="16"/>
        <v>-5</v>
      </c>
      <c r="X68" s="7"/>
      <c r="Y68" s="8">
        <f t="shared" si="18"/>
        <v>-9</v>
      </c>
    </row>
    <row r="69" spans="1:25" s="9" customFormat="1" ht="12" customHeight="1" x14ac:dyDescent="0.2">
      <c r="A69" s="3"/>
      <c r="B69" s="4"/>
      <c r="C69" s="5"/>
      <c r="D69" s="6"/>
      <c r="E69" s="6">
        <v>2</v>
      </c>
      <c r="F69" s="7">
        <v>1818</v>
      </c>
      <c r="G69" s="7">
        <v>1794</v>
      </c>
      <c r="H69" s="7">
        <v>2016</v>
      </c>
      <c r="I69" s="7">
        <f t="shared" si="10"/>
        <v>3810</v>
      </c>
      <c r="J69" s="7">
        <v>1</v>
      </c>
      <c r="K69" s="7">
        <v>2</v>
      </c>
      <c r="L69" s="7">
        <f t="shared" si="11"/>
        <v>3</v>
      </c>
      <c r="M69" s="7">
        <v>4</v>
      </c>
      <c r="N69" s="7">
        <v>3</v>
      </c>
      <c r="O69" s="7">
        <f t="shared" si="12"/>
        <v>7</v>
      </c>
      <c r="P69" s="7">
        <f t="shared" si="13"/>
        <v>-4</v>
      </c>
      <c r="Q69" s="7">
        <v>1</v>
      </c>
      <c r="R69" s="7">
        <v>2</v>
      </c>
      <c r="S69" s="7">
        <f t="shared" si="14"/>
        <v>3</v>
      </c>
      <c r="T69" s="7">
        <v>4</v>
      </c>
      <c r="U69" s="7">
        <v>4</v>
      </c>
      <c r="V69" s="7">
        <f t="shared" si="15"/>
        <v>8</v>
      </c>
      <c r="W69" s="7">
        <f t="shared" si="16"/>
        <v>-5</v>
      </c>
      <c r="X69" s="7"/>
      <c r="Y69" s="8">
        <f t="shared" si="18"/>
        <v>-9</v>
      </c>
    </row>
    <row r="70" spans="1:25" s="9" customFormat="1" ht="12" customHeight="1" x14ac:dyDescent="0.2">
      <c r="A70" s="3"/>
      <c r="B70" s="4"/>
      <c r="C70" s="5"/>
      <c r="D70" s="6"/>
      <c r="E70" s="6">
        <v>3</v>
      </c>
      <c r="F70" s="7">
        <v>1830</v>
      </c>
      <c r="G70" s="7">
        <v>1793</v>
      </c>
      <c r="H70" s="7">
        <v>2018</v>
      </c>
      <c r="I70" s="7">
        <f t="shared" si="10"/>
        <v>3811</v>
      </c>
      <c r="J70" s="7">
        <v>0</v>
      </c>
      <c r="K70" s="7">
        <v>0</v>
      </c>
      <c r="L70" s="7">
        <f t="shared" si="11"/>
        <v>0</v>
      </c>
      <c r="M70" s="7">
        <v>4</v>
      </c>
      <c r="N70" s="7">
        <v>2</v>
      </c>
      <c r="O70" s="7">
        <f t="shared" si="12"/>
        <v>6</v>
      </c>
      <c r="P70" s="7">
        <f t="shared" si="13"/>
        <v>-6</v>
      </c>
      <c r="Q70" s="7">
        <v>15</v>
      </c>
      <c r="R70" s="7">
        <v>16</v>
      </c>
      <c r="S70" s="7">
        <f t="shared" si="14"/>
        <v>31</v>
      </c>
      <c r="T70" s="7">
        <v>12</v>
      </c>
      <c r="U70" s="7">
        <v>12</v>
      </c>
      <c r="V70" s="7">
        <f t="shared" si="15"/>
        <v>24</v>
      </c>
      <c r="W70" s="7">
        <f t="shared" si="16"/>
        <v>7</v>
      </c>
      <c r="X70" s="7"/>
      <c r="Y70" s="8">
        <f t="shared" si="18"/>
        <v>1</v>
      </c>
    </row>
    <row r="71" spans="1:25" s="9" customFormat="1" ht="12" customHeight="1" x14ac:dyDescent="0.2">
      <c r="A71" s="3"/>
      <c r="B71" s="4"/>
      <c r="C71" s="5"/>
      <c r="D71" s="6"/>
      <c r="E71" s="6">
        <v>4</v>
      </c>
      <c r="F71" s="7">
        <v>1838</v>
      </c>
      <c r="G71" s="7">
        <v>1793</v>
      </c>
      <c r="H71" s="7">
        <v>2023</v>
      </c>
      <c r="I71" s="7">
        <f t="shared" si="10"/>
        <v>3816</v>
      </c>
      <c r="J71" s="7">
        <v>3</v>
      </c>
      <c r="K71" s="7">
        <v>2</v>
      </c>
      <c r="L71" s="7">
        <f t="shared" si="11"/>
        <v>5</v>
      </c>
      <c r="M71" s="7">
        <v>3</v>
      </c>
      <c r="N71" s="7">
        <v>1</v>
      </c>
      <c r="O71" s="7">
        <f t="shared" si="12"/>
        <v>4</v>
      </c>
      <c r="P71" s="7">
        <f t="shared" si="13"/>
        <v>1</v>
      </c>
      <c r="Q71" s="7">
        <f>15+1</f>
        <v>16</v>
      </c>
      <c r="R71" s="7">
        <v>13</v>
      </c>
      <c r="S71" s="7">
        <f t="shared" si="14"/>
        <v>29</v>
      </c>
      <c r="T71" s="7">
        <v>16</v>
      </c>
      <c r="U71" s="7">
        <v>9</v>
      </c>
      <c r="V71" s="7">
        <f t="shared" si="15"/>
        <v>25</v>
      </c>
      <c r="W71" s="7">
        <f t="shared" si="16"/>
        <v>4</v>
      </c>
      <c r="X71" s="7"/>
      <c r="Y71" s="8">
        <f t="shared" si="18"/>
        <v>5</v>
      </c>
    </row>
    <row r="72" spans="1:25" s="9" customFormat="1" ht="12" customHeight="1" x14ac:dyDescent="0.2">
      <c r="A72" s="3"/>
      <c r="B72" s="4"/>
      <c r="C72" s="5"/>
      <c r="D72" s="6"/>
      <c r="E72" s="6">
        <v>5</v>
      </c>
      <c r="F72" s="7">
        <v>1840</v>
      </c>
      <c r="G72" s="7">
        <v>1793</v>
      </c>
      <c r="H72" s="7">
        <v>2024</v>
      </c>
      <c r="I72" s="7">
        <f t="shared" si="10"/>
        <v>3817</v>
      </c>
      <c r="J72" s="7">
        <v>2</v>
      </c>
      <c r="K72" s="7">
        <v>1</v>
      </c>
      <c r="L72" s="7">
        <f t="shared" si="11"/>
        <v>3</v>
      </c>
      <c r="M72" s="7">
        <v>2</v>
      </c>
      <c r="N72" s="7">
        <v>1</v>
      </c>
      <c r="O72" s="7">
        <f t="shared" si="12"/>
        <v>3</v>
      </c>
      <c r="P72" s="7">
        <f t="shared" si="13"/>
        <v>0</v>
      </c>
      <c r="Q72" s="7">
        <v>2</v>
      </c>
      <c r="R72" s="7">
        <v>2</v>
      </c>
      <c r="S72" s="7">
        <f t="shared" si="14"/>
        <v>4</v>
      </c>
      <c r="T72" s="7">
        <v>2</v>
      </c>
      <c r="U72" s="7">
        <v>1</v>
      </c>
      <c r="V72" s="7">
        <f t="shared" si="15"/>
        <v>3</v>
      </c>
      <c r="W72" s="7">
        <f t="shared" si="16"/>
        <v>1</v>
      </c>
      <c r="X72" s="7"/>
      <c r="Y72" s="8">
        <f>I72-I71</f>
        <v>1</v>
      </c>
    </row>
    <row r="73" spans="1:25" s="9" customFormat="1" ht="12" customHeight="1" x14ac:dyDescent="0.2">
      <c r="A73" s="3"/>
      <c r="B73" s="4"/>
      <c r="C73" s="5"/>
      <c r="D73" s="6"/>
      <c r="E73" s="6">
        <v>6</v>
      </c>
      <c r="F73" s="7">
        <v>1842</v>
      </c>
      <c r="G73" s="7">
        <v>1794</v>
      </c>
      <c r="H73" s="7">
        <v>2025</v>
      </c>
      <c r="I73" s="7">
        <f t="shared" si="10"/>
        <v>3819</v>
      </c>
      <c r="J73" s="7">
        <v>0</v>
      </c>
      <c r="K73" s="7">
        <v>1</v>
      </c>
      <c r="L73" s="7">
        <f t="shared" si="11"/>
        <v>1</v>
      </c>
      <c r="M73" s="7">
        <v>2</v>
      </c>
      <c r="N73" s="7">
        <v>1</v>
      </c>
      <c r="O73" s="7">
        <f t="shared" si="12"/>
        <v>3</v>
      </c>
      <c r="P73" s="7">
        <f t="shared" si="13"/>
        <v>-2</v>
      </c>
      <c r="Q73" s="7">
        <f>4+3</f>
        <v>7</v>
      </c>
      <c r="R73" s="7">
        <v>4</v>
      </c>
      <c r="S73" s="7">
        <f t="shared" si="14"/>
        <v>11</v>
      </c>
      <c r="T73" s="7">
        <v>4</v>
      </c>
      <c r="U73" s="7">
        <v>3</v>
      </c>
      <c r="V73" s="7">
        <f t="shared" si="15"/>
        <v>7</v>
      </c>
      <c r="W73" s="7">
        <f t="shared" si="16"/>
        <v>4</v>
      </c>
      <c r="X73" s="7"/>
      <c r="Y73" s="8">
        <f t="shared" si="18"/>
        <v>2</v>
      </c>
    </row>
    <row r="74" spans="1:25" s="9" customFormat="1" ht="12" customHeight="1" x14ac:dyDescent="0.2">
      <c r="A74" s="3"/>
      <c r="B74" s="4"/>
      <c r="C74" s="5"/>
      <c r="D74" s="6"/>
      <c r="E74" s="6">
        <v>7</v>
      </c>
      <c r="F74" s="7">
        <v>1842</v>
      </c>
      <c r="G74" s="7">
        <v>1796</v>
      </c>
      <c r="H74" s="7">
        <v>2028</v>
      </c>
      <c r="I74" s="7">
        <f t="shared" si="10"/>
        <v>3824</v>
      </c>
      <c r="J74" s="7">
        <v>1</v>
      </c>
      <c r="K74" s="7">
        <v>1</v>
      </c>
      <c r="L74" s="7">
        <f t="shared" si="11"/>
        <v>2</v>
      </c>
      <c r="M74" s="7">
        <v>1</v>
      </c>
      <c r="N74" s="7">
        <v>1</v>
      </c>
      <c r="O74" s="7">
        <f t="shared" si="12"/>
        <v>2</v>
      </c>
      <c r="P74" s="7">
        <f t="shared" si="13"/>
        <v>0</v>
      </c>
      <c r="Q74" s="7">
        <v>4</v>
      </c>
      <c r="R74" s="7">
        <v>6</v>
      </c>
      <c r="S74" s="7">
        <f t="shared" si="14"/>
        <v>10</v>
      </c>
      <c r="T74" s="7">
        <v>2</v>
      </c>
      <c r="U74" s="7">
        <v>3</v>
      </c>
      <c r="V74" s="7">
        <f t="shared" si="15"/>
        <v>5</v>
      </c>
      <c r="W74" s="7">
        <f t="shared" si="16"/>
        <v>5</v>
      </c>
      <c r="X74" s="7"/>
      <c r="Y74" s="8">
        <f t="shared" si="18"/>
        <v>5</v>
      </c>
    </row>
    <row r="75" spans="1:25" s="9" customFormat="1" ht="12" customHeight="1" x14ac:dyDescent="0.2">
      <c r="A75" s="3"/>
      <c r="B75" s="4"/>
      <c r="C75" s="5"/>
      <c r="D75" s="6"/>
      <c r="E75" s="6">
        <v>8</v>
      </c>
      <c r="F75" s="7">
        <v>1841</v>
      </c>
      <c r="G75" s="7">
        <v>1793</v>
      </c>
      <c r="H75" s="7">
        <v>2025</v>
      </c>
      <c r="I75" s="7">
        <f t="shared" si="10"/>
        <v>3818</v>
      </c>
      <c r="J75" s="7">
        <v>0</v>
      </c>
      <c r="K75" s="7">
        <v>0</v>
      </c>
      <c r="L75" s="7">
        <f t="shared" si="11"/>
        <v>0</v>
      </c>
      <c r="M75" s="7">
        <v>3</v>
      </c>
      <c r="N75" s="7">
        <v>2</v>
      </c>
      <c r="O75" s="7">
        <f t="shared" si="12"/>
        <v>5</v>
      </c>
      <c r="P75" s="7">
        <f t="shared" si="13"/>
        <v>-5</v>
      </c>
      <c r="Q75" s="7">
        <v>3</v>
      </c>
      <c r="R75" s="7">
        <v>2</v>
      </c>
      <c r="S75" s="7">
        <f t="shared" si="14"/>
        <v>5</v>
      </c>
      <c r="T75" s="7">
        <v>3</v>
      </c>
      <c r="U75" s="7">
        <v>3</v>
      </c>
      <c r="V75" s="7">
        <f t="shared" si="15"/>
        <v>6</v>
      </c>
      <c r="W75" s="7">
        <f t="shared" si="16"/>
        <v>-1</v>
      </c>
      <c r="X75" s="7"/>
      <c r="Y75" s="8">
        <f t="shared" si="18"/>
        <v>-6</v>
      </c>
    </row>
    <row r="76" spans="1:25" s="9" customFormat="1" ht="12" customHeight="1" x14ac:dyDescent="0.2">
      <c r="A76" s="3"/>
      <c r="B76" s="4"/>
      <c r="C76" s="5"/>
      <c r="D76" s="6"/>
      <c r="E76" s="6">
        <v>9</v>
      </c>
      <c r="F76" s="7">
        <v>1835</v>
      </c>
      <c r="G76" s="7">
        <v>1784</v>
      </c>
      <c r="H76" s="7">
        <v>2020</v>
      </c>
      <c r="I76" s="7">
        <f t="shared" si="10"/>
        <v>3804</v>
      </c>
      <c r="J76" s="7">
        <v>1</v>
      </c>
      <c r="K76" s="7">
        <v>1</v>
      </c>
      <c r="L76" s="7">
        <f t="shared" si="11"/>
        <v>2</v>
      </c>
      <c r="M76" s="7">
        <v>7</v>
      </c>
      <c r="N76" s="7">
        <v>4</v>
      </c>
      <c r="O76" s="7">
        <f t="shared" si="12"/>
        <v>11</v>
      </c>
      <c r="P76" s="7">
        <f t="shared" si="13"/>
        <v>-9</v>
      </c>
      <c r="Q76" s="7">
        <v>2</v>
      </c>
      <c r="R76" s="7">
        <v>1</v>
      </c>
      <c r="S76" s="7">
        <f t="shared" si="14"/>
        <v>3</v>
      </c>
      <c r="T76" s="7">
        <v>5</v>
      </c>
      <c r="U76" s="7">
        <v>3</v>
      </c>
      <c r="V76" s="7">
        <f t="shared" si="15"/>
        <v>8</v>
      </c>
      <c r="W76" s="7">
        <f t="shared" si="16"/>
        <v>-5</v>
      </c>
      <c r="X76" s="7"/>
      <c r="Y76" s="8">
        <f t="shared" si="18"/>
        <v>-14</v>
      </c>
    </row>
    <row r="77" spans="1:25" s="9" customFormat="1" ht="12" customHeight="1" x14ac:dyDescent="0.2">
      <c r="A77" s="3"/>
      <c r="B77" s="4"/>
      <c r="C77" s="5"/>
      <c r="D77" s="6"/>
      <c r="E77" s="6">
        <v>10</v>
      </c>
      <c r="F77" s="7">
        <v>1834</v>
      </c>
      <c r="G77" s="7">
        <v>1785</v>
      </c>
      <c r="H77" s="7">
        <v>2017</v>
      </c>
      <c r="I77" s="7">
        <f t="shared" si="10"/>
        <v>3802</v>
      </c>
      <c r="J77" s="7">
        <v>3</v>
      </c>
      <c r="K77" s="7">
        <v>2</v>
      </c>
      <c r="L77" s="7">
        <f t="shared" si="11"/>
        <v>5</v>
      </c>
      <c r="M77" s="7">
        <v>4</v>
      </c>
      <c r="N77" s="7">
        <v>4</v>
      </c>
      <c r="O77" s="7">
        <f t="shared" si="12"/>
        <v>8</v>
      </c>
      <c r="P77" s="7">
        <f t="shared" si="13"/>
        <v>-3</v>
      </c>
      <c r="Q77" s="7">
        <v>6</v>
      </c>
      <c r="R77" s="7">
        <v>4</v>
      </c>
      <c r="S77" s="7">
        <f t="shared" si="14"/>
        <v>10</v>
      </c>
      <c r="T77" s="7">
        <v>4</v>
      </c>
      <c r="U77" s="7">
        <v>5</v>
      </c>
      <c r="V77" s="7">
        <f t="shared" si="15"/>
        <v>9</v>
      </c>
      <c r="W77" s="7">
        <f t="shared" si="16"/>
        <v>1</v>
      </c>
      <c r="X77" s="7"/>
      <c r="Y77" s="8">
        <f t="shared" si="18"/>
        <v>-2</v>
      </c>
    </row>
    <row r="78" spans="1:25" s="9" customFormat="1" ht="12" customHeight="1" x14ac:dyDescent="0.2">
      <c r="A78" s="3"/>
      <c r="B78" s="4"/>
      <c r="C78" s="5"/>
      <c r="D78" s="6"/>
      <c r="E78" s="6">
        <v>11</v>
      </c>
      <c r="F78" s="7">
        <v>1833</v>
      </c>
      <c r="G78" s="7">
        <v>1789</v>
      </c>
      <c r="H78" s="7">
        <v>2016</v>
      </c>
      <c r="I78" s="7">
        <f t="shared" si="10"/>
        <v>3805</v>
      </c>
      <c r="J78" s="7">
        <v>1</v>
      </c>
      <c r="K78" s="7">
        <v>0</v>
      </c>
      <c r="L78" s="7">
        <f t="shared" si="11"/>
        <v>1</v>
      </c>
      <c r="M78" s="7">
        <v>3</v>
      </c>
      <c r="N78" s="7">
        <v>2</v>
      </c>
      <c r="O78" s="7">
        <f t="shared" si="12"/>
        <v>5</v>
      </c>
      <c r="P78" s="7">
        <f t="shared" si="13"/>
        <v>-4</v>
      </c>
      <c r="Q78" s="7">
        <v>7</v>
      </c>
      <c r="R78" s="7">
        <v>4</v>
      </c>
      <c r="S78" s="7">
        <f t="shared" si="14"/>
        <v>11</v>
      </c>
      <c r="T78" s="7">
        <v>1</v>
      </c>
      <c r="U78" s="7">
        <v>3</v>
      </c>
      <c r="V78" s="7">
        <f t="shared" si="15"/>
        <v>4</v>
      </c>
      <c r="W78" s="7">
        <f t="shared" si="16"/>
        <v>7</v>
      </c>
      <c r="X78" s="7"/>
      <c r="Y78" s="8">
        <f t="shared" si="18"/>
        <v>3</v>
      </c>
    </row>
    <row r="79" spans="1:25" s="9" customFormat="1" ht="12" customHeight="1" x14ac:dyDescent="0.2">
      <c r="A79" s="3"/>
      <c r="B79" s="4"/>
      <c r="C79" s="5"/>
      <c r="D79" s="6"/>
      <c r="E79" s="6">
        <v>12</v>
      </c>
      <c r="F79" s="7">
        <v>1828</v>
      </c>
      <c r="G79" s="7">
        <v>1780</v>
      </c>
      <c r="H79" s="7">
        <v>2014</v>
      </c>
      <c r="I79" s="7">
        <f t="shared" si="10"/>
        <v>3794</v>
      </c>
      <c r="J79" s="7">
        <v>0</v>
      </c>
      <c r="K79" s="7">
        <v>1</v>
      </c>
      <c r="L79" s="7">
        <f t="shared" si="11"/>
        <v>1</v>
      </c>
      <c r="M79" s="7">
        <v>6</v>
      </c>
      <c r="N79" s="7">
        <v>5</v>
      </c>
      <c r="O79" s="7">
        <f t="shared" si="12"/>
        <v>11</v>
      </c>
      <c r="P79" s="7">
        <f t="shared" si="13"/>
        <v>-10</v>
      </c>
      <c r="Q79" s="7">
        <v>1</v>
      </c>
      <c r="R79" s="7">
        <v>4</v>
      </c>
      <c r="S79" s="7">
        <f t="shared" si="14"/>
        <v>5</v>
      </c>
      <c r="T79" s="7">
        <v>4</v>
      </c>
      <c r="U79" s="7">
        <v>2</v>
      </c>
      <c r="V79" s="7">
        <f t="shared" si="15"/>
        <v>6</v>
      </c>
      <c r="W79" s="7">
        <f t="shared" si="16"/>
        <v>-1</v>
      </c>
      <c r="X79" s="7"/>
      <c r="Y79" s="8">
        <f>I79-I78</f>
        <v>-11</v>
      </c>
    </row>
    <row r="80" spans="1:25" s="9" customFormat="1" ht="12" customHeight="1" x14ac:dyDescent="0.2">
      <c r="A80" s="3" t="s">
        <v>21</v>
      </c>
      <c r="B80" s="4">
        <v>30</v>
      </c>
      <c r="C80" s="5" t="s">
        <v>3</v>
      </c>
      <c r="D80" s="6">
        <v>2018</v>
      </c>
      <c r="E80" s="6">
        <v>1</v>
      </c>
      <c r="F80" s="7">
        <v>1826</v>
      </c>
      <c r="G80" s="7">
        <v>1778</v>
      </c>
      <c r="H80" s="7">
        <v>2014</v>
      </c>
      <c r="I80" s="7">
        <f t="shared" si="10"/>
        <v>3792</v>
      </c>
      <c r="J80" s="7">
        <v>1</v>
      </c>
      <c r="K80" s="7">
        <v>0</v>
      </c>
      <c r="L80" s="7">
        <f t="shared" si="11"/>
        <v>1</v>
      </c>
      <c r="M80" s="7">
        <v>2</v>
      </c>
      <c r="N80" s="7">
        <v>0</v>
      </c>
      <c r="O80" s="7">
        <f t="shared" si="12"/>
        <v>2</v>
      </c>
      <c r="P80" s="7">
        <f t="shared" si="13"/>
        <v>-1</v>
      </c>
      <c r="Q80" s="7">
        <v>1</v>
      </c>
      <c r="R80" s="7">
        <v>1</v>
      </c>
      <c r="S80" s="7">
        <f t="shared" si="14"/>
        <v>2</v>
      </c>
      <c r="T80" s="7">
        <v>2</v>
      </c>
      <c r="U80" s="7">
        <v>1</v>
      </c>
      <c r="V80" s="7">
        <f t="shared" si="15"/>
        <v>3</v>
      </c>
      <c r="W80" s="7">
        <f t="shared" si="16"/>
        <v>-1</v>
      </c>
      <c r="X80" s="7"/>
      <c r="Y80" s="8">
        <f>I80-I79</f>
        <v>-2</v>
      </c>
    </row>
    <row r="81" spans="1:25" s="9" customFormat="1" ht="12" customHeight="1" x14ac:dyDescent="0.2">
      <c r="A81" s="3"/>
      <c r="B81" s="4"/>
      <c r="C81" s="5"/>
      <c r="D81" s="6"/>
      <c r="E81" s="6">
        <v>2</v>
      </c>
      <c r="F81" s="7">
        <v>1817</v>
      </c>
      <c r="G81" s="7">
        <v>1769</v>
      </c>
      <c r="H81" s="7">
        <v>2009</v>
      </c>
      <c r="I81" s="7">
        <f t="shared" si="10"/>
        <v>3778</v>
      </c>
      <c r="J81" s="7">
        <v>1</v>
      </c>
      <c r="K81" s="7">
        <v>1</v>
      </c>
      <c r="L81" s="7">
        <f t="shared" si="11"/>
        <v>2</v>
      </c>
      <c r="M81" s="7">
        <v>6</v>
      </c>
      <c r="N81" s="7">
        <v>4</v>
      </c>
      <c r="O81" s="7">
        <f t="shared" si="12"/>
        <v>10</v>
      </c>
      <c r="P81" s="7">
        <f t="shared" si="13"/>
        <v>-8</v>
      </c>
      <c r="Q81" s="7">
        <v>2</v>
      </c>
      <c r="R81" s="7">
        <v>1</v>
      </c>
      <c r="S81" s="7">
        <f t="shared" si="14"/>
        <v>3</v>
      </c>
      <c r="T81" s="7">
        <v>6</v>
      </c>
      <c r="U81" s="7">
        <v>3</v>
      </c>
      <c r="V81" s="7">
        <f t="shared" si="15"/>
        <v>9</v>
      </c>
      <c r="W81" s="7">
        <f t="shared" si="16"/>
        <v>-6</v>
      </c>
      <c r="X81" s="7"/>
      <c r="Y81" s="8">
        <f>I81-I80</f>
        <v>-14</v>
      </c>
    </row>
    <row r="82" spans="1:25" s="9" customFormat="1" ht="12" customHeight="1" x14ac:dyDescent="0.2">
      <c r="A82" s="3"/>
      <c r="B82" s="4"/>
      <c r="C82" s="5"/>
      <c r="D82" s="6"/>
      <c r="E82" s="6">
        <v>3</v>
      </c>
      <c r="F82" s="7">
        <v>1833</v>
      </c>
      <c r="G82" s="7">
        <v>1773</v>
      </c>
      <c r="H82" s="7">
        <v>2008</v>
      </c>
      <c r="I82" s="7">
        <f t="shared" si="10"/>
        <v>3781</v>
      </c>
      <c r="J82" s="7">
        <v>1</v>
      </c>
      <c r="K82" s="7">
        <v>0</v>
      </c>
      <c r="L82" s="7">
        <f t="shared" si="11"/>
        <v>1</v>
      </c>
      <c r="M82" s="7">
        <v>4</v>
      </c>
      <c r="N82" s="7">
        <v>3</v>
      </c>
      <c r="O82" s="7">
        <f t="shared" si="12"/>
        <v>7</v>
      </c>
      <c r="P82" s="7">
        <f t="shared" si="13"/>
        <v>-6</v>
      </c>
      <c r="Q82" s="7">
        <v>16</v>
      </c>
      <c r="R82" s="7">
        <v>10</v>
      </c>
      <c r="S82" s="7">
        <f t="shared" si="14"/>
        <v>26</v>
      </c>
      <c r="T82" s="7">
        <v>9</v>
      </c>
      <c r="U82" s="7">
        <v>8</v>
      </c>
      <c r="V82" s="7">
        <f t="shared" si="15"/>
        <v>17</v>
      </c>
      <c r="W82" s="7">
        <f t="shared" si="16"/>
        <v>9</v>
      </c>
      <c r="X82" s="7"/>
      <c r="Y82" s="8">
        <f t="shared" ref="Y82:Y93" si="20">I82-I81</f>
        <v>3</v>
      </c>
    </row>
    <row r="83" spans="1:25" s="10" customFormat="1" ht="12" customHeight="1" x14ac:dyDescent="0.2">
      <c r="A83" s="3"/>
      <c r="B83" s="4"/>
      <c r="C83" s="5"/>
      <c r="D83" s="6"/>
      <c r="E83" s="6">
        <v>4</v>
      </c>
      <c r="F83" s="7">
        <v>1841</v>
      </c>
      <c r="G83" s="7">
        <v>1765</v>
      </c>
      <c r="H83" s="7">
        <v>2005</v>
      </c>
      <c r="I83" s="7">
        <f t="shared" si="10"/>
        <v>3770</v>
      </c>
      <c r="J83" s="7">
        <v>0</v>
      </c>
      <c r="K83" s="7">
        <v>1</v>
      </c>
      <c r="L83" s="7">
        <f t="shared" si="11"/>
        <v>1</v>
      </c>
      <c r="M83" s="7">
        <v>3</v>
      </c>
      <c r="N83" s="7">
        <v>7</v>
      </c>
      <c r="O83" s="7">
        <f t="shared" si="12"/>
        <v>10</v>
      </c>
      <c r="P83" s="7">
        <f t="shared" si="13"/>
        <v>-9</v>
      </c>
      <c r="Q83" s="7">
        <v>9</v>
      </c>
      <c r="R83" s="7">
        <v>12</v>
      </c>
      <c r="S83" s="7">
        <f t="shared" si="14"/>
        <v>21</v>
      </c>
      <c r="T83" s="7">
        <v>14</v>
      </c>
      <c r="U83" s="7">
        <v>9</v>
      </c>
      <c r="V83" s="7">
        <f t="shared" si="15"/>
        <v>23</v>
      </c>
      <c r="W83" s="7">
        <f t="shared" si="16"/>
        <v>-2</v>
      </c>
      <c r="X83" s="7"/>
      <c r="Y83" s="8">
        <f>I83-I82</f>
        <v>-11</v>
      </c>
    </row>
    <row r="84" spans="1:25" s="9" customFormat="1" ht="12" customHeight="1" x14ac:dyDescent="0.2">
      <c r="A84" s="3"/>
      <c r="B84" s="4"/>
      <c r="C84" s="5"/>
      <c r="D84" s="6"/>
      <c r="E84" s="6">
        <v>5</v>
      </c>
      <c r="F84" s="7">
        <v>1842</v>
      </c>
      <c r="G84" s="7">
        <v>1770</v>
      </c>
      <c r="H84" s="7">
        <v>2008</v>
      </c>
      <c r="I84" s="7">
        <f t="shared" si="10"/>
        <v>3778</v>
      </c>
      <c r="J84" s="7">
        <v>0</v>
      </c>
      <c r="K84" s="7">
        <v>1</v>
      </c>
      <c r="L84" s="7">
        <f t="shared" si="11"/>
        <v>1</v>
      </c>
      <c r="M84" s="7">
        <v>0</v>
      </c>
      <c r="N84" s="7">
        <v>3</v>
      </c>
      <c r="O84" s="7">
        <f t="shared" si="12"/>
        <v>3</v>
      </c>
      <c r="P84" s="7">
        <f t="shared" si="13"/>
        <v>-2</v>
      </c>
      <c r="Q84" s="7">
        <v>9</v>
      </c>
      <c r="R84" s="7">
        <v>10</v>
      </c>
      <c r="S84" s="7">
        <f t="shared" si="14"/>
        <v>19</v>
      </c>
      <c r="T84" s="7">
        <v>4</v>
      </c>
      <c r="U84" s="7">
        <v>5</v>
      </c>
      <c r="V84" s="7">
        <f t="shared" si="15"/>
        <v>9</v>
      </c>
      <c r="W84" s="7">
        <f t="shared" si="16"/>
        <v>10</v>
      </c>
      <c r="X84" s="7"/>
      <c r="Y84" s="8">
        <f t="shared" si="20"/>
        <v>8</v>
      </c>
    </row>
    <row r="85" spans="1:25" s="9" customFormat="1" ht="12" customHeight="1" x14ac:dyDescent="0.2">
      <c r="A85" s="3"/>
      <c r="B85" s="4"/>
      <c r="C85" s="5"/>
      <c r="D85" s="6"/>
      <c r="E85" s="6">
        <v>6</v>
      </c>
      <c r="F85" s="7">
        <v>1846</v>
      </c>
      <c r="G85" s="7">
        <v>1771</v>
      </c>
      <c r="H85" s="7">
        <v>2002</v>
      </c>
      <c r="I85" s="7">
        <f t="shared" si="10"/>
        <v>3773</v>
      </c>
      <c r="J85" s="7">
        <v>0</v>
      </c>
      <c r="K85" s="7">
        <v>0</v>
      </c>
      <c r="L85" s="7">
        <f t="shared" si="11"/>
        <v>0</v>
      </c>
      <c r="M85" s="7">
        <v>5</v>
      </c>
      <c r="N85" s="7">
        <v>0</v>
      </c>
      <c r="O85" s="7">
        <f t="shared" si="12"/>
        <v>5</v>
      </c>
      <c r="P85" s="7">
        <f t="shared" si="13"/>
        <v>-5</v>
      </c>
      <c r="Q85" s="7">
        <v>7</v>
      </c>
      <c r="R85" s="7">
        <v>3</v>
      </c>
      <c r="S85" s="7">
        <f t="shared" si="14"/>
        <v>10</v>
      </c>
      <c r="T85" s="7">
        <v>1</v>
      </c>
      <c r="U85" s="7">
        <v>9</v>
      </c>
      <c r="V85" s="7">
        <f t="shared" si="15"/>
        <v>10</v>
      </c>
      <c r="W85" s="7">
        <f t="shared" si="16"/>
        <v>0</v>
      </c>
      <c r="X85" s="7"/>
      <c r="Y85" s="8">
        <f t="shared" si="20"/>
        <v>-5</v>
      </c>
    </row>
    <row r="86" spans="1:25" s="9" customFormat="1" ht="12" customHeight="1" x14ac:dyDescent="0.2">
      <c r="A86" s="3"/>
      <c r="B86" s="4"/>
      <c r="C86" s="5"/>
      <c r="D86" s="6"/>
      <c r="E86" s="6">
        <v>7</v>
      </c>
      <c r="F86" s="7">
        <v>1847</v>
      </c>
      <c r="G86" s="7">
        <v>1772</v>
      </c>
      <c r="H86" s="7">
        <v>2003</v>
      </c>
      <c r="I86" s="7">
        <f t="shared" si="10"/>
        <v>3775</v>
      </c>
      <c r="J86" s="7">
        <v>0</v>
      </c>
      <c r="K86" s="7">
        <v>0</v>
      </c>
      <c r="L86" s="7">
        <f t="shared" si="11"/>
        <v>0</v>
      </c>
      <c r="M86" s="7">
        <v>1</v>
      </c>
      <c r="N86" s="7">
        <v>1</v>
      </c>
      <c r="O86" s="7">
        <f t="shared" si="12"/>
        <v>2</v>
      </c>
      <c r="P86" s="7">
        <f t="shared" si="13"/>
        <v>-2</v>
      </c>
      <c r="Q86" s="7">
        <v>3</v>
      </c>
      <c r="R86" s="7">
        <v>7</v>
      </c>
      <c r="S86" s="7">
        <f t="shared" si="14"/>
        <v>10</v>
      </c>
      <c r="T86" s="7">
        <v>1</v>
      </c>
      <c r="U86" s="7">
        <v>5</v>
      </c>
      <c r="V86" s="7">
        <f t="shared" si="15"/>
        <v>6</v>
      </c>
      <c r="W86" s="7">
        <f t="shared" si="16"/>
        <v>4</v>
      </c>
      <c r="X86" s="7"/>
      <c r="Y86" s="8">
        <f t="shared" si="20"/>
        <v>2</v>
      </c>
    </row>
    <row r="87" spans="1:25" s="9" customFormat="1" ht="12" customHeight="1" x14ac:dyDescent="0.2">
      <c r="A87" s="3"/>
      <c r="B87" s="4"/>
      <c r="C87" s="5"/>
      <c r="D87" s="6"/>
      <c r="E87" s="6">
        <v>8</v>
      </c>
      <c r="F87" s="7">
        <v>1853</v>
      </c>
      <c r="G87" s="7">
        <v>1777</v>
      </c>
      <c r="H87" s="7">
        <v>2012</v>
      </c>
      <c r="I87" s="7">
        <f t="shared" si="10"/>
        <v>3789</v>
      </c>
      <c r="J87" s="7">
        <v>0</v>
      </c>
      <c r="K87" s="7">
        <v>0</v>
      </c>
      <c r="L87" s="7">
        <f t="shared" si="11"/>
        <v>0</v>
      </c>
      <c r="M87" s="7">
        <v>1</v>
      </c>
      <c r="N87" s="7">
        <v>3</v>
      </c>
      <c r="O87" s="7">
        <f t="shared" si="12"/>
        <v>4</v>
      </c>
      <c r="P87" s="7">
        <f t="shared" si="13"/>
        <v>-4</v>
      </c>
      <c r="Q87" s="7">
        <v>9</v>
      </c>
      <c r="R87" s="7">
        <v>13</v>
      </c>
      <c r="S87" s="7">
        <f t="shared" si="14"/>
        <v>22</v>
      </c>
      <c r="T87" s="7">
        <v>3</v>
      </c>
      <c r="U87" s="7">
        <v>1</v>
      </c>
      <c r="V87" s="7">
        <f t="shared" si="15"/>
        <v>4</v>
      </c>
      <c r="W87" s="7">
        <f t="shared" si="16"/>
        <v>18</v>
      </c>
      <c r="X87" s="7"/>
      <c r="Y87" s="8">
        <f t="shared" si="20"/>
        <v>14</v>
      </c>
    </row>
    <row r="88" spans="1:25" s="9" customFormat="1" ht="12" customHeight="1" x14ac:dyDescent="0.2">
      <c r="A88" s="3"/>
      <c r="B88" s="4"/>
      <c r="C88" s="5"/>
      <c r="D88" s="6"/>
      <c r="E88" s="6">
        <v>9</v>
      </c>
      <c r="F88" s="7">
        <v>1853</v>
      </c>
      <c r="G88" s="7">
        <v>1779</v>
      </c>
      <c r="H88" s="7">
        <v>2012</v>
      </c>
      <c r="I88" s="7">
        <f t="shared" si="10"/>
        <v>3791</v>
      </c>
      <c r="J88" s="7">
        <v>2</v>
      </c>
      <c r="K88" s="7">
        <v>1</v>
      </c>
      <c r="L88" s="7">
        <f t="shared" si="11"/>
        <v>3</v>
      </c>
      <c r="M88" s="7">
        <v>4</v>
      </c>
      <c r="N88" s="7">
        <v>3</v>
      </c>
      <c r="O88" s="7">
        <f t="shared" si="12"/>
        <v>7</v>
      </c>
      <c r="P88" s="7">
        <f t="shared" si="13"/>
        <v>-4</v>
      </c>
      <c r="Q88" s="7">
        <v>6</v>
      </c>
      <c r="R88" s="7">
        <v>4</v>
      </c>
      <c r="S88" s="7">
        <f t="shared" si="14"/>
        <v>10</v>
      </c>
      <c r="T88" s="7">
        <v>2</v>
      </c>
      <c r="U88" s="7">
        <v>2</v>
      </c>
      <c r="V88" s="7">
        <f t="shared" si="15"/>
        <v>4</v>
      </c>
      <c r="W88" s="7">
        <f t="shared" si="16"/>
        <v>6</v>
      </c>
      <c r="X88" s="7"/>
      <c r="Y88" s="8">
        <f t="shared" si="20"/>
        <v>2</v>
      </c>
    </row>
    <row r="89" spans="1:25" s="9" customFormat="1" ht="12" customHeight="1" x14ac:dyDescent="0.2">
      <c r="A89" s="3"/>
      <c r="B89" s="4"/>
      <c r="C89" s="5"/>
      <c r="D89" s="6"/>
      <c r="E89" s="6">
        <v>10</v>
      </c>
      <c r="F89" s="7">
        <v>1843</v>
      </c>
      <c r="G89" s="7">
        <v>1775</v>
      </c>
      <c r="H89" s="7">
        <v>1993</v>
      </c>
      <c r="I89" s="7">
        <f t="shared" si="10"/>
        <v>3768</v>
      </c>
      <c r="J89" s="7">
        <v>1</v>
      </c>
      <c r="K89" s="7">
        <v>0</v>
      </c>
      <c r="L89" s="7">
        <f t="shared" si="11"/>
        <v>1</v>
      </c>
      <c r="M89" s="7">
        <v>2</v>
      </c>
      <c r="N89" s="7">
        <v>6</v>
      </c>
      <c r="O89" s="7">
        <f t="shared" si="12"/>
        <v>8</v>
      </c>
      <c r="P89" s="7">
        <f t="shared" si="13"/>
        <v>-7</v>
      </c>
      <c r="Q89" s="7">
        <v>2</v>
      </c>
      <c r="R89" s="7">
        <v>1</v>
      </c>
      <c r="S89" s="7">
        <f t="shared" si="14"/>
        <v>3</v>
      </c>
      <c r="T89" s="7">
        <f>4+1</f>
        <v>5</v>
      </c>
      <c r="U89" s="7">
        <v>14</v>
      </c>
      <c r="V89" s="7">
        <f t="shared" si="15"/>
        <v>19</v>
      </c>
      <c r="W89" s="7">
        <f t="shared" si="16"/>
        <v>-16</v>
      </c>
      <c r="X89" s="7"/>
      <c r="Y89" s="8">
        <f t="shared" si="20"/>
        <v>-23</v>
      </c>
    </row>
    <row r="90" spans="1:25" s="9" customFormat="1" ht="12" customHeight="1" x14ac:dyDescent="0.2">
      <c r="A90" s="3"/>
      <c r="B90" s="4"/>
      <c r="C90" s="5"/>
      <c r="D90" s="6"/>
      <c r="E90" s="6">
        <v>11</v>
      </c>
      <c r="F90" s="7">
        <v>1835</v>
      </c>
      <c r="G90" s="7">
        <v>1773</v>
      </c>
      <c r="H90" s="7">
        <v>1982</v>
      </c>
      <c r="I90" s="7">
        <f t="shared" si="10"/>
        <v>3755</v>
      </c>
      <c r="J90" s="7">
        <v>1</v>
      </c>
      <c r="K90" s="7">
        <v>1</v>
      </c>
      <c r="L90" s="7">
        <f t="shared" si="11"/>
        <v>2</v>
      </c>
      <c r="M90" s="7">
        <v>4</v>
      </c>
      <c r="N90" s="7">
        <v>8</v>
      </c>
      <c r="O90" s="7">
        <f t="shared" si="12"/>
        <v>12</v>
      </c>
      <c r="P90" s="7">
        <f t="shared" si="13"/>
        <v>-10</v>
      </c>
      <c r="Q90" s="7">
        <v>3</v>
      </c>
      <c r="R90" s="7">
        <v>2</v>
      </c>
      <c r="S90" s="7">
        <f t="shared" si="14"/>
        <v>5</v>
      </c>
      <c r="T90" s="7">
        <v>2</v>
      </c>
      <c r="U90" s="7">
        <v>6</v>
      </c>
      <c r="V90" s="7">
        <f t="shared" si="15"/>
        <v>8</v>
      </c>
      <c r="W90" s="7">
        <f t="shared" si="16"/>
        <v>-3</v>
      </c>
      <c r="X90" s="7"/>
      <c r="Y90" s="8">
        <f t="shared" si="20"/>
        <v>-13</v>
      </c>
    </row>
    <row r="91" spans="1:25" s="9" customFormat="1" ht="12" customHeight="1" x14ac:dyDescent="0.2">
      <c r="A91" s="3"/>
      <c r="B91" s="4"/>
      <c r="C91" s="5"/>
      <c r="D91" s="6"/>
      <c r="E91" s="6">
        <v>12</v>
      </c>
      <c r="F91" s="7">
        <v>1835</v>
      </c>
      <c r="G91" s="7">
        <v>1771</v>
      </c>
      <c r="H91" s="7">
        <v>1982</v>
      </c>
      <c r="I91" s="7">
        <f t="shared" si="10"/>
        <v>3753</v>
      </c>
      <c r="J91" s="7">
        <v>1</v>
      </c>
      <c r="K91" s="7">
        <v>1</v>
      </c>
      <c r="L91" s="7">
        <f t="shared" si="11"/>
        <v>2</v>
      </c>
      <c r="M91" s="7">
        <v>2</v>
      </c>
      <c r="N91" s="7">
        <v>2</v>
      </c>
      <c r="O91" s="7">
        <f t="shared" si="12"/>
        <v>4</v>
      </c>
      <c r="P91" s="7">
        <f t="shared" si="13"/>
        <v>-2</v>
      </c>
      <c r="Q91" s="7">
        <v>3</v>
      </c>
      <c r="R91" s="7">
        <v>4</v>
      </c>
      <c r="S91" s="7">
        <f t="shared" si="14"/>
        <v>7</v>
      </c>
      <c r="T91" s="7">
        <v>4</v>
      </c>
      <c r="U91" s="7">
        <v>3</v>
      </c>
      <c r="V91" s="7">
        <f t="shared" si="15"/>
        <v>7</v>
      </c>
      <c r="W91" s="7">
        <f t="shared" si="16"/>
        <v>0</v>
      </c>
      <c r="X91" s="7"/>
      <c r="Y91" s="8">
        <f>I91-I90</f>
        <v>-2</v>
      </c>
    </row>
    <row r="92" spans="1:25" ht="12" customHeight="1" x14ac:dyDescent="0.2">
      <c r="A92" s="3" t="s">
        <v>21</v>
      </c>
      <c r="B92" s="4">
        <v>31</v>
      </c>
      <c r="C92" s="5" t="s">
        <v>3</v>
      </c>
      <c r="D92" s="6">
        <v>2019</v>
      </c>
      <c r="E92" s="6">
        <v>1</v>
      </c>
      <c r="F92" s="7">
        <v>1836</v>
      </c>
      <c r="G92" s="7">
        <v>1771</v>
      </c>
      <c r="H92" s="7">
        <v>1979</v>
      </c>
      <c r="I92" s="7">
        <f t="shared" ref="I92:I98" si="21">SUM(G92:H92)</f>
        <v>3750</v>
      </c>
      <c r="J92" s="7">
        <v>1</v>
      </c>
      <c r="K92" s="7">
        <v>0</v>
      </c>
      <c r="L92" s="7">
        <f t="shared" ref="L92:L98" si="22">SUM(J92:K92)</f>
        <v>1</v>
      </c>
      <c r="M92" s="7">
        <v>2</v>
      </c>
      <c r="N92" s="7">
        <v>5</v>
      </c>
      <c r="O92" s="7">
        <f t="shared" ref="O92:O98" si="23">SUM(M92:N92)</f>
        <v>7</v>
      </c>
      <c r="P92" s="7">
        <f t="shared" si="13"/>
        <v>-6</v>
      </c>
      <c r="Q92" s="7">
        <v>2</v>
      </c>
      <c r="R92" s="7">
        <v>3</v>
      </c>
      <c r="S92" s="7">
        <f t="shared" ref="S92:S98" si="24">SUM(Q92:R92)</f>
        <v>5</v>
      </c>
      <c r="T92" s="7">
        <v>1</v>
      </c>
      <c r="U92" s="7">
        <v>1</v>
      </c>
      <c r="V92" s="7">
        <f t="shared" ref="V92:V98" si="25">SUM(T92:U92)</f>
        <v>2</v>
      </c>
      <c r="W92" s="7">
        <f t="shared" si="16"/>
        <v>3</v>
      </c>
      <c r="X92" s="7"/>
      <c r="Y92" s="8">
        <f>I92-I91</f>
        <v>-3</v>
      </c>
    </row>
    <row r="93" spans="1:25" ht="12" customHeight="1" x14ac:dyDescent="0.2">
      <c r="A93" s="3"/>
      <c r="B93" s="4"/>
      <c r="C93" s="5"/>
      <c r="D93" s="6"/>
      <c r="E93" s="6">
        <v>2</v>
      </c>
      <c r="F93" s="7">
        <v>1834</v>
      </c>
      <c r="G93" s="7">
        <v>1766</v>
      </c>
      <c r="H93" s="7">
        <v>1978</v>
      </c>
      <c r="I93" s="7">
        <f t="shared" si="21"/>
        <v>3744</v>
      </c>
      <c r="J93" s="7">
        <v>0</v>
      </c>
      <c r="K93" s="7">
        <v>0</v>
      </c>
      <c r="L93" s="7">
        <f t="shared" si="22"/>
        <v>0</v>
      </c>
      <c r="M93" s="7">
        <v>5</v>
      </c>
      <c r="N93" s="7">
        <v>2</v>
      </c>
      <c r="O93" s="7">
        <f t="shared" si="23"/>
        <v>7</v>
      </c>
      <c r="P93" s="7">
        <f t="shared" si="13"/>
        <v>-7</v>
      </c>
      <c r="Q93" s="7">
        <v>6</v>
      </c>
      <c r="R93" s="7">
        <v>6</v>
      </c>
      <c r="S93" s="7">
        <f t="shared" si="24"/>
        <v>12</v>
      </c>
      <c r="T93" s="7">
        <v>6</v>
      </c>
      <c r="U93" s="7">
        <v>5</v>
      </c>
      <c r="V93" s="7">
        <f t="shared" si="25"/>
        <v>11</v>
      </c>
      <c r="W93" s="7">
        <f t="shared" si="16"/>
        <v>1</v>
      </c>
      <c r="X93" s="7"/>
      <c r="Y93" s="8">
        <f t="shared" si="20"/>
        <v>-6</v>
      </c>
    </row>
    <row r="94" spans="1:25" ht="12" customHeight="1" x14ac:dyDescent="0.2">
      <c r="A94" s="3"/>
      <c r="B94" s="4"/>
      <c r="C94" s="5"/>
      <c r="D94" s="6"/>
      <c r="E94" s="6">
        <v>3</v>
      </c>
      <c r="F94" s="7">
        <v>1829</v>
      </c>
      <c r="G94" s="7">
        <v>1755</v>
      </c>
      <c r="H94" s="7">
        <v>1961</v>
      </c>
      <c r="I94" s="7">
        <f t="shared" si="21"/>
        <v>3716</v>
      </c>
      <c r="J94" s="7">
        <v>0</v>
      </c>
      <c r="K94" s="7">
        <v>0</v>
      </c>
      <c r="L94" s="7">
        <f t="shared" si="22"/>
        <v>0</v>
      </c>
      <c r="M94" s="7">
        <v>6</v>
      </c>
      <c r="N94" s="7">
        <v>6</v>
      </c>
      <c r="O94" s="7">
        <f t="shared" si="23"/>
        <v>12</v>
      </c>
      <c r="P94" s="7">
        <f t="shared" si="13"/>
        <v>-12</v>
      </c>
      <c r="Q94" s="7">
        <v>5</v>
      </c>
      <c r="R94" s="7">
        <v>1</v>
      </c>
      <c r="S94" s="7">
        <f t="shared" si="24"/>
        <v>6</v>
      </c>
      <c r="T94" s="7">
        <v>10</v>
      </c>
      <c r="U94" s="7">
        <v>12</v>
      </c>
      <c r="V94" s="7">
        <f t="shared" si="25"/>
        <v>22</v>
      </c>
      <c r="W94" s="7">
        <f t="shared" si="16"/>
        <v>-16</v>
      </c>
      <c r="X94" s="7"/>
      <c r="Y94" s="8">
        <f>I94-I93</f>
        <v>-28</v>
      </c>
    </row>
    <row r="95" spans="1:25" s="11" customFormat="1" ht="12" customHeight="1" x14ac:dyDescent="0.2">
      <c r="A95" s="3"/>
      <c r="B95" s="4"/>
      <c r="C95" s="5"/>
      <c r="D95" s="6"/>
      <c r="E95" s="6">
        <v>4</v>
      </c>
      <c r="F95" s="7">
        <v>1829</v>
      </c>
      <c r="G95" s="7">
        <v>1760</v>
      </c>
      <c r="H95" s="7">
        <v>1955</v>
      </c>
      <c r="I95" s="7">
        <f t="shared" si="21"/>
        <v>3715</v>
      </c>
      <c r="J95" s="7">
        <v>1</v>
      </c>
      <c r="K95" s="7">
        <v>0</v>
      </c>
      <c r="L95" s="7">
        <f t="shared" si="22"/>
        <v>1</v>
      </c>
      <c r="M95" s="7">
        <v>5</v>
      </c>
      <c r="N95" s="7">
        <v>3</v>
      </c>
      <c r="O95" s="7">
        <f t="shared" si="23"/>
        <v>8</v>
      </c>
      <c r="P95" s="7">
        <f t="shared" si="13"/>
        <v>-7</v>
      </c>
      <c r="Q95" s="7">
        <v>16</v>
      </c>
      <c r="R95" s="7">
        <v>8</v>
      </c>
      <c r="S95" s="7">
        <f t="shared" si="24"/>
        <v>24</v>
      </c>
      <c r="T95" s="7">
        <v>7</v>
      </c>
      <c r="U95" s="7">
        <v>11</v>
      </c>
      <c r="V95" s="7">
        <f t="shared" si="25"/>
        <v>18</v>
      </c>
      <c r="W95" s="7">
        <f t="shared" si="16"/>
        <v>6</v>
      </c>
      <c r="X95" s="7"/>
      <c r="Y95" s="8">
        <f t="shared" ref="Y95:Y102" si="26">I95-I94</f>
        <v>-1</v>
      </c>
    </row>
    <row r="96" spans="1:25" ht="12" customHeight="1" x14ac:dyDescent="0.2">
      <c r="A96" s="3" t="s">
        <v>22</v>
      </c>
      <c r="B96" s="4">
        <v>1</v>
      </c>
      <c r="C96" s="5" t="s">
        <v>3</v>
      </c>
      <c r="D96" s="6"/>
      <c r="E96" s="6">
        <v>5</v>
      </c>
      <c r="F96" s="7">
        <v>1826</v>
      </c>
      <c r="G96" s="7">
        <v>1761</v>
      </c>
      <c r="H96" s="7">
        <v>1951</v>
      </c>
      <c r="I96" s="7">
        <f t="shared" si="21"/>
        <v>3712</v>
      </c>
      <c r="J96" s="7">
        <v>1</v>
      </c>
      <c r="K96" s="7">
        <v>0</v>
      </c>
      <c r="L96" s="7">
        <f t="shared" si="22"/>
        <v>1</v>
      </c>
      <c r="M96" s="7">
        <v>2</v>
      </c>
      <c r="N96" s="7">
        <v>2</v>
      </c>
      <c r="O96" s="7">
        <f t="shared" si="23"/>
        <v>4</v>
      </c>
      <c r="P96" s="7">
        <f t="shared" ref="P96:P151" si="27">+L96-O96</f>
        <v>-3</v>
      </c>
      <c r="Q96" s="7">
        <v>5</v>
      </c>
      <c r="R96" s="7">
        <v>3</v>
      </c>
      <c r="S96" s="7">
        <f t="shared" si="24"/>
        <v>8</v>
      </c>
      <c r="T96" s="7">
        <v>3</v>
      </c>
      <c r="U96" s="7">
        <v>5</v>
      </c>
      <c r="V96" s="7">
        <f t="shared" si="25"/>
        <v>8</v>
      </c>
      <c r="W96" s="7">
        <f t="shared" ref="W96:W151" si="28">+S96-V96</f>
        <v>0</v>
      </c>
      <c r="X96" s="7"/>
      <c r="Y96" s="8">
        <f t="shared" si="26"/>
        <v>-3</v>
      </c>
    </row>
    <row r="97" spans="1:25" ht="12" customHeight="1" x14ac:dyDescent="0.2">
      <c r="A97" s="3"/>
      <c r="B97" s="4"/>
      <c r="C97" s="5"/>
      <c r="D97" s="6"/>
      <c r="E97" s="6">
        <v>6</v>
      </c>
      <c r="F97" s="7">
        <v>1822</v>
      </c>
      <c r="G97" s="7">
        <v>1754</v>
      </c>
      <c r="H97" s="7">
        <v>1953</v>
      </c>
      <c r="I97" s="7">
        <f t="shared" si="21"/>
        <v>3707</v>
      </c>
      <c r="J97" s="7">
        <v>0</v>
      </c>
      <c r="K97" s="7">
        <v>2</v>
      </c>
      <c r="L97" s="7">
        <f t="shared" si="22"/>
        <v>2</v>
      </c>
      <c r="M97" s="7">
        <v>2</v>
      </c>
      <c r="N97" s="7">
        <v>1</v>
      </c>
      <c r="O97" s="7">
        <f t="shared" si="23"/>
        <v>3</v>
      </c>
      <c r="P97" s="7">
        <f t="shared" si="27"/>
        <v>-1</v>
      </c>
      <c r="Q97" s="7">
        <v>3</v>
      </c>
      <c r="R97" s="7">
        <v>4</v>
      </c>
      <c r="S97" s="7">
        <f t="shared" si="24"/>
        <v>7</v>
      </c>
      <c r="T97" s="7">
        <f>6+2</f>
        <v>8</v>
      </c>
      <c r="U97" s="7">
        <v>3</v>
      </c>
      <c r="V97" s="7">
        <f t="shared" si="25"/>
        <v>11</v>
      </c>
      <c r="W97" s="7">
        <f t="shared" si="28"/>
        <v>-4</v>
      </c>
      <c r="X97" s="7"/>
      <c r="Y97" s="8">
        <f t="shared" si="26"/>
        <v>-5</v>
      </c>
    </row>
    <row r="98" spans="1:25" ht="12" customHeight="1" x14ac:dyDescent="0.2">
      <c r="A98" s="3"/>
      <c r="B98" s="4"/>
      <c r="C98" s="5"/>
      <c r="D98" s="6"/>
      <c r="E98" s="6">
        <v>7</v>
      </c>
      <c r="F98" s="7">
        <v>1823</v>
      </c>
      <c r="G98" s="7">
        <v>1752</v>
      </c>
      <c r="H98" s="7">
        <v>1951</v>
      </c>
      <c r="I98" s="7">
        <f t="shared" si="21"/>
        <v>3703</v>
      </c>
      <c r="J98" s="7">
        <v>0</v>
      </c>
      <c r="K98" s="7">
        <v>0</v>
      </c>
      <c r="L98" s="7">
        <f t="shared" si="22"/>
        <v>0</v>
      </c>
      <c r="M98" s="7">
        <v>2</v>
      </c>
      <c r="N98" s="7">
        <v>4</v>
      </c>
      <c r="O98" s="7">
        <f t="shared" si="23"/>
        <v>6</v>
      </c>
      <c r="P98" s="7">
        <f t="shared" si="27"/>
        <v>-6</v>
      </c>
      <c r="Q98" s="7">
        <v>2</v>
      </c>
      <c r="R98" s="7">
        <v>5</v>
      </c>
      <c r="S98" s="7">
        <f t="shared" si="24"/>
        <v>7</v>
      </c>
      <c r="T98" s="7">
        <v>2</v>
      </c>
      <c r="U98" s="7">
        <v>3</v>
      </c>
      <c r="V98" s="7">
        <f t="shared" si="25"/>
        <v>5</v>
      </c>
      <c r="W98" s="7">
        <f t="shared" si="28"/>
        <v>2</v>
      </c>
      <c r="X98" s="7"/>
      <c r="Y98" s="8">
        <f t="shared" si="26"/>
        <v>-4</v>
      </c>
    </row>
    <row r="99" spans="1:25" ht="12" customHeight="1" x14ac:dyDescent="0.2">
      <c r="A99" s="3"/>
      <c r="B99" s="4"/>
      <c r="C99" s="5"/>
      <c r="D99" s="6"/>
      <c r="E99" s="6">
        <v>8</v>
      </c>
      <c r="F99" s="7">
        <v>1815</v>
      </c>
      <c r="G99" s="7">
        <v>1743</v>
      </c>
      <c r="H99" s="7">
        <v>1944</v>
      </c>
      <c r="I99" s="7">
        <f t="shared" ref="I99:I103" si="29">SUM(G99:H99)</f>
        <v>3687</v>
      </c>
      <c r="J99" s="7">
        <v>1</v>
      </c>
      <c r="K99" s="7">
        <v>2</v>
      </c>
      <c r="L99" s="7">
        <f t="shared" ref="L99:L103" si="30">SUM(J99:K99)</f>
        <v>3</v>
      </c>
      <c r="M99" s="7">
        <v>4</v>
      </c>
      <c r="N99" s="7">
        <v>2</v>
      </c>
      <c r="O99" s="7">
        <f t="shared" ref="O99:O103" si="31">SUM(M99:N99)</f>
        <v>6</v>
      </c>
      <c r="P99" s="7">
        <f t="shared" si="27"/>
        <v>-3</v>
      </c>
      <c r="Q99" s="7">
        <v>2</v>
      </c>
      <c r="R99" s="7">
        <v>2</v>
      </c>
      <c r="S99" s="7">
        <f t="shared" ref="S99:S103" si="32">SUM(Q99:R99)</f>
        <v>4</v>
      </c>
      <c r="T99" s="7">
        <v>8</v>
      </c>
      <c r="U99" s="7">
        <f>10-1</f>
        <v>9</v>
      </c>
      <c r="V99" s="7">
        <f t="shared" ref="V99:V103" si="33">SUM(T99:U99)</f>
        <v>17</v>
      </c>
      <c r="W99" s="7">
        <f t="shared" si="28"/>
        <v>-13</v>
      </c>
      <c r="X99" s="7"/>
      <c r="Y99" s="8">
        <f t="shared" si="26"/>
        <v>-16</v>
      </c>
    </row>
    <row r="100" spans="1:25" ht="12" customHeight="1" x14ac:dyDescent="0.2">
      <c r="A100" s="3"/>
      <c r="B100" s="4"/>
      <c r="C100" s="5"/>
      <c r="D100" s="6"/>
      <c r="E100" s="6">
        <v>9</v>
      </c>
      <c r="F100" s="7">
        <v>1813</v>
      </c>
      <c r="G100" s="7">
        <v>1738</v>
      </c>
      <c r="H100" s="7">
        <v>1938</v>
      </c>
      <c r="I100" s="7">
        <f t="shared" si="29"/>
        <v>3676</v>
      </c>
      <c r="J100" s="7">
        <v>1</v>
      </c>
      <c r="K100" s="7">
        <v>0</v>
      </c>
      <c r="L100" s="7">
        <f t="shared" si="30"/>
        <v>1</v>
      </c>
      <c r="M100" s="7">
        <v>6</v>
      </c>
      <c r="N100" s="7">
        <v>5</v>
      </c>
      <c r="O100" s="7">
        <f t="shared" si="31"/>
        <v>11</v>
      </c>
      <c r="P100" s="7">
        <f t="shared" si="27"/>
        <v>-10</v>
      </c>
      <c r="Q100" s="7">
        <v>5</v>
      </c>
      <c r="R100" s="7">
        <v>3</v>
      </c>
      <c r="S100" s="7">
        <f t="shared" si="32"/>
        <v>8</v>
      </c>
      <c r="T100" s="7">
        <v>5</v>
      </c>
      <c r="U100" s="7">
        <v>4</v>
      </c>
      <c r="V100" s="7">
        <f t="shared" si="33"/>
        <v>9</v>
      </c>
      <c r="W100" s="7">
        <f t="shared" si="28"/>
        <v>-1</v>
      </c>
      <c r="X100" s="7"/>
      <c r="Y100" s="8">
        <f t="shared" si="26"/>
        <v>-11</v>
      </c>
    </row>
    <row r="101" spans="1:25" ht="12" customHeight="1" x14ac:dyDescent="0.2">
      <c r="A101" s="3"/>
      <c r="B101" s="4"/>
      <c r="C101" s="5"/>
      <c r="D101" s="6"/>
      <c r="E101" s="6">
        <v>10</v>
      </c>
      <c r="F101" s="7">
        <v>1815</v>
      </c>
      <c r="G101" s="7">
        <v>1736</v>
      </c>
      <c r="H101" s="7">
        <v>1943</v>
      </c>
      <c r="I101" s="7">
        <f t="shared" si="29"/>
        <v>3679</v>
      </c>
      <c r="J101" s="7">
        <v>2</v>
      </c>
      <c r="K101" s="7">
        <v>1</v>
      </c>
      <c r="L101" s="7">
        <f t="shared" si="30"/>
        <v>3</v>
      </c>
      <c r="M101" s="7">
        <v>6</v>
      </c>
      <c r="N101" s="7">
        <v>3</v>
      </c>
      <c r="O101" s="7">
        <f t="shared" si="31"/>
        <v>9</v>
      </c>
      <c r="P101" s="7">
        <f t="shared" si="27"/>
        <v>-6</v>
      </c>
      <c r="Q101" s="7">
        <v>3</v>
      </c>
      <c r="R101" s="7">
        <f>6+1</f>
        <v>7</v>
      </c>
      <c r="S101" s="7">
        <f t="shared" si="32"/>
        <v>10</v>
      </c>
      <c r="T101" s="7">
        <v>1</v>
      </c>
      <c r="U101" s="7">
        <v>0</v>
      </c>
      <c r="V101" s="7">
        <f t="shared" si="33"/>
        <v>1</v>
      </c>
      <c r="W101" s="7">
        <f t="shared" si="28"/>
        <v>9</v>
      </c>
      <c r="X101" s="7"/>
      <c r="Y101" s="8">
        <f t="shared" si="26"/>
        <v>3</v>
      </c>
    </row>
    <row r="102" spans="1:25" ht="12" customHeight="1" x14ac:dyDescent="0.2">
      <c r="A102" s="3"/>
      <c r="B102" s="4"/>
      <c r="C102" s="5"/>
      <c r="D102" s="6"/>
      <c r="E102" s="6">
        <v>11</v>
      </c>
      <c r="F102" s="7">
        <v>1816</v>
      </c>
      <c r="G102" s="7">
        <v>1738</v>
      </c>
      <c r="H102" s="7">
        <v>1947</v>
      </c>
      <c r="I102" s="7">
        <f t="shared" si="29"/>
        <v>3685</v>
      </c>
      <c r="J102" s="7">
        <v>4</v>
      </c>
      <c r="K102" s="7">
        <v>2</v>
      </c>
      <c r="L102" s="7">
        <f t="shared" si="30"/>
        <v>6</v>
      </c>
      <c r="M102" s="7">
        <v>7</v>
      </c>
      <c r="N102" s="7">
        <v>0</v>
      </c>
      <c r="O102" s="7">
        <f t="shared" si="31"/>
        <v>7</v>
      </c>
      <c r="P102" s="7">
        <f t="shared" si="27"/>
        <v>-1</v>
      </c>
      <c r="Q102" s="7">
        <v>5</v>
      </c>
      <c r="R102" s="7">
        <v>2</v>
      </c>
      <c r="S102" s="7">
        <f t="shared" si="32"/>
        <v>7</v>
      </c>
      <c r="T102" s="7">
        <v>0</v>
      </c>
      <c r="U102" s="7">
        <v>0</v>
      </c>
      <c r="V102" s="7">
        <f t="shared" si="33"/>
        <v>0</v>
      </c>
      <c r="W102" s="7">
        <f t="shared" si="28"/>
        <v>7</v>
      </c>
      <c r="X102" s="7"/>
      <c r="Y102" s="8">
        <f t="shared" si="26"/>
        <v>6</v>
      </c>
    </row>
    <row r="103" spans="1:25" ht="12" customHeight="1" x14ac:dyDescent="0.2">
      <c r="A103" s="3"/>
      <c r="B103" s="4"/>
      <c r="C103" s="5"/>
      <c r="D103" s="6"/>
      <c r="E103" s="6">
        <v>12</v>
      </c>
      <c r="F103" s="7">
        <v>1810</v>
      </c>
      <c r="G103" s="7">
        <v>1732</v>
      </c>
      <c r="H103" s="7">
        <v>1944</v>
      </c>
      <c r="I103" s="7">
        <f t="shared" si="29"/>
        <v>3676</v>
      </c>
      <c r="J103" s="7">
        <v>2</v>
      </c>
      <c r="K103" s="7">
        <v>1</v>
      </c>
      <c r="L103" s="7">
        <f t="shared" si="30"/>
        <v>3</v>
      </c>
      <c r="M103" s="7">
        <v>5</v>
      </c>
      <c r="N103" s="7">
        <v>6</v>
      </c>
      <c r="O103" s="7">
        <f t="shared" si="31"/>
        <v>11</v>
      </c>
      <c r="P103" s="7">
        <f t="shared" si="27"/>
        <v>-8</v>
      </c>
      <c r="Q103" s="7">
        <v>2</v>
      </c>
      <c r="R103" s="7">
        <v>3</v>
      </c>
      <c r="S103" s="7">
        <f t="shared" si="32"/>
        <v>5</v>
      </c>
      <c r="T103" s="7">
        <v>5</v>
      </c>
      <c r="U103" s="7">
        <v>1</v>
      </c>
      <c r="V103" s="7">
        <f t="shared" si="33"/>
        <v>6</v>
      </c>
      <c r="W103" s="7">
        <f t="shared" si="28"/>
        <v>-1</v>
      </c>
      <c r="X103" s="7"/>
      <c r="Y103" s="8">
        <f>I103-I102</f>
        <v>-9</v>
      </c>
    </row>
    <row r="104" spans="1:25" ht="12" customHeight="1" x14ac:dyDescent="0.2">
      <c r="A104" s="3" t="s">
        <v>22</v>
      </c>
      <c r="B104" s="4">
        <v>2</v>
      </c>
      <c r="C104" s="5" t="s">
        <v>3</v>
      </c>
      <c r="D104" s="6">
        <v>2020</v>
      </c>
      <c r="E104" s="6">
        <v>1</v>
      </c>
      <c r="F104" s="7">
        <f>1805+1+3</f>
        <v>1809</v>
      </c>
      <c r="G104" s="7">
        <v>1727</v>
      </c>
      <c r="H104" s="7">
        <v>1937</v>
      </c>
      <c r="I104" s="7">
        <f>SUM(G104:H104)</f>
        <v>3664</v>
      </c>
      <c r="J104" s="7">
        <v>2</v>
      </c>
      <c r="K104" s="7">
        <v>1</v>
      </c>
      <c r="L104" s="7">
        <f t="shared" ref="L104:L110" si="34">SUM(J104:K104)</f>
        <v>3</v>
      </c>
      <c r="M104" s="7">
        <v>5</v>
      </c>
      <c r="N104" s="7">
        <v>3</v>
      </c>
      <c r="O104" s="7">
        <f t="shared" ref="O104:O110" si="35">SUM(M104:N104)</f>
        <v>8</v>
      </c>
      <c r="P104" s="7">
        <f t="shared" si="27"/>
        <v>-5</v>
      </c>
      <c r="Q104" s="7">
        <v>3</v>
      </c>
      <c r="R104" s="7">
        <v>3</v>
      </c>
      <c r="S104" s="7">
        <f t="shared" ref="S104:S110" si="36">SUM(Q104:R104)</f>
        <v>6</v>
      </c>
      <c r="T104" s="7">
        <v>5</v>
      </c>
      <c r="U104" s="7">
        <v>8</v>
      </c>
      <c r="V104" s="7">
        <f t="shared" ref="V104:V110" si="37">SUM(T104:U104)</f>
        <v>13</v>
      </c>
      <c r="W104" s="7">
        <f t="shared" si="28"/>
        <v>-7</v>
      </c>
      <c r="X104" s="7"/>
      <c r="Y104" s="8">
        <f>I104-I103</f>
        <v>-12</v>
      </c>
    </row>
    <row r="105" spans="1:25" ht="12" customHeight="1" x14ac:dyDescent="0.2">
      <c r="A105" s="3"/>
      <c r="B105" s="4"/>
      <c r="C105" s="5"/>
      <c r="D105" s="6"/>
      <c r="E105" s="6">
        <v>2</v>
      </c>
      <c r="F105" s="7">
        <f>1805+1+3</f>
        <v>1809</v>
      </c>
      <c r="G105" s="7">
        <v>1723</v>
      </c>
      <c r="H105" s="7">
        <v>1932</v>
      </c>
      <c r="I105" s="7">
        <f>SUM(G105:H105)</f>
        <v>3655</v>
      </c>
      <c r="J105" s="7">
        <v>0</v>
      </c>
      <c r="K105" s="7">
        <v>0</v>
      </c>
      <c r="L105" s="7">
        <f t="shared" si="34"/>
        <v>0</v>
      </c>
      <c r="M105" s="7">
        <v>2</v>
      </c>
      <c r="N105" s="7">
        <v>4</v>
      </c>
      <c r="O105" s="7">
        <f t="shared" si="35"/>
        <v>6</v>
      </c>
      <c r="P105" s="7">
        <f t="shared" si="27"/>
        <v>-6</v>
      </c>
      <c r="Q105" s="7">
        <v>1</v>
      </c>
      <c r="R105" s="7">
        <v>1</v>
      </c>
      <c r="S105" s="7">
        <f t="shared" si="36"/>
        <v>2</v>
      </c>
      <c r="T105" s="7">
        <v>3</v>
      </c>
      <c r="U105" s="7">
        <v>2</v>
      </c>
      <c r="V105" s="7">
        <f t="shared" si="37"/>
        <v>5</v>
      </c>
      <c r="W105" s="7">
        <f t="shared" si="28"/>
        <v>-3</v>
      </c>
      <c r="X105" s="7"/>
      <c r="Y105" s="8">
        <f t="shared" ref="Y105" si="38">I105-I104</f>
        <v>-9</v>
      </c>
    </row>
    <row r="106" spans="1:25" ht="12" customHeight="1" x14ac:dyDescent="0.2">
      <c r="A106" s="3"/>
      <c r="B106" s="4"/>
      <c r="C106" s="5"/>
      <c r="D106" s="6"/>
      <c r="E106" s="6">
        <v>3</v>
      </c>
      <c r="F106" s="7">
        <f>1797+3</f>
        <v>1800</v>
      </c>
      <c r="G106" s="7">
        <v>1710</v>
      </c>
      <c r="H106" s="7">
        <v>1925</v>
      </c>
      <c r="I106" s="7">
        <f>SUM(G106:H106)</f>
        <v>3635</v>
      </c>
      <c r="J106" s="7">
        <v>1</v>
      </c>
      <c r="K106" s="7">
        <v>0</v>
      </c>
      <c r="L106" s="7">
        <f t="shared" si="34"/>
        <v>1</v>
      </c>
      <c r="M106" s="7">
        <v>5</v>
      </c>
      <c r="N106" s="7">
        <v>3</v>
      </c>
      <c r="O106" s="7">
        <f t="shared" si="35"/>
        <v>8</v>
      </c>
      <c r="P106" s="7">
        <f t="shared" si="27"/>
        <v>-7</v>
      </c>
      <c r="Q106" s="7">
        <v>4</v>
      </c>
      <c r="R106" s="7">
        <v>4</v>
      </c>
      <c r="S106" s="7">
        <f t="shared" si="36"/>
        <v>8</v>
      </c>
      <c r="T106" s="7">
        <f>12+1</f>
        <v>13</v>
      </c>
      <c r="U106" s="7">
        <v>8</v>
      </c>
      <c r="V106" s="7">
        <f t="shared" si="37"/>
        <v>21</v>
      </c>
      <c r="W106" s="7">
        <f t="shared" si="28"/>
        <v>-13</v>
      </c>
      <c r="X106" s="7"/>
      <c r="Y106" s="8">
        <f>I106-I105</f>
        <v>-20</v>
      </c>
    </row>
    <row r="107" spans="1:25" s="11" customFormat="1" ht="12" customHeight="1" x14ac:dyDescent="0.2">
      <c r="A107" s="3"/>
      <c r="B107" s="4"/>
      <c r="C107" s="5"/>
      <c r="D107" s="6"/>
      <c r="E107" s="6">
        <v>4</v>
      </c>
      <c r="F107" s="7">
        <v>1802</v>
      </c>
      <c r="G107" s="7">
        <v>1714</v>
      </c>
      <c r="H107" s="7">
        <v>1924</v>
      </c>
      <c r="I107" s="7">
        <f>SUM(G107:H107)</f>
        <v>3638</v>
      </c>
      <c r="J107" s="7">
        <v>2</v>
      </c>
      <c r="K107" s="7">
        <v>0</v>
      </c>
      <c r="L107" s="7">
        <f t="shared" si="34"/>
        <v>2</v>
      </c>
      <c r="M107" s="7">
        <v>1</v>
      </c>
      <c r="N107" s="7">
        <v>0</v>
      </c>
      <c r="O107" s="7">
        <f t="shared" si="35"/>
        <v>1</v>
      </c>
      <c r="P107" s="7">
        <f t="shared" si="27"/>
        <v>1</v>
      </c>
      <c r="Q107" s="7">
        <v>14</v>
      </c>
      <c r="R107" s="7">
        <f>7+1</f>
        <v>8</v>
      </c>
      <c r="S107" s="7">
        <f t="shared" si="36"/>
        <v>22</v>
      </c>
      <c r="T107" s="7">
        <v>11</v>
      </c>
      <c r="U107" s="7">
        <f>8+1</f>
        <v>9</v>
      </c>
      <c r="V107" s="7">
        <f t="shared" si="37"/>
        <v>20</v>
      </c>
      <c r="W107" s="7">
        <f t="shared" si="28"/>
        <v>2</v>
      </c>
      <c r="X107" s="7"/>
      <c r="Y107" s="8">
        <f t="shared" ref="Y107:Y113" si="39">I107-I106</f>
        <v>3</v>
      </c>
    </row>
    <row r="108" spans="1:25" ht="12" customHeight="1" x14ac:dyDescent="0.2">
      <c r="A108" s="3"/>
      <c r="B108" s="4"/>
      <c r="C108" s="5"/>
      <c r="D108" s="6"/>
      <c r="E108" s="6">
        <v>5</v>
      </c>
      <c r="F108" s="7">
        <v>1805</v>
      </c>
      <c r="G108" s="7">
        <v>1714</v>
      </c>
      <c r="H108" s="7">
        <v>1923</v>
      </c>
      <c r="I108" s="7">
        <f t="shared" ref="I108:I110" si="40">SUM(G108:H108)</f>
        <v>3637</v>
      </c>
      <c r="J108" s="7">
        <v>0</v>
      </c>
      <c r="K108" s="7">
        <v>0</v>
      </c>
      <c r="L108" s="7">
        <f t="shared" si="34"/>
        <v>0</v>
      </c>
      <c r="M108" s="7">
        <v>1</v>
      </c>
      <c r="N108" s="7">
        <v>1</v>
      </c>
      <c r="O108" s="7">
        <f t="shared" si="35"/>
        <v>2</v>
      </c>
      <c r="P108" s="7">
        <f t="shared" si="27"/>
        <v>-2</v>
      </c>
      <c r="Q108" s="7">
        <v>4</v>
      </c>
      <c r="R108" s="7">
        <v>4</v>
      </c>
      <c r="S108" s="7">
        <f t="shared" si="36"/>
        <v>8</v>
      </c>
      <c r="T108" s="7">
        <v>3</v>
      </c>
      <c r="U108" s="7">
        <v>4</v>
      </c>
      <c r="V108" s="7">
        <f t="shared" si="37"/>
        <v>7</v>
      </c>
      <c r="W108" s="7">
        <f t="shared" si="28"/>
        <v>1</v>
      </c>
      <c r="X108" s="7"/>
      <c r="Y108" s="8">
        <f t="shared" si="39"/>
        <v>-1</v>
      </c>
    </row>
    <row r="109" spans="1:25" ht="12" customHeight="1" x14ac:dyDescent="0.2">
      <c r="A109" s="3"/>
      <c r="B109" s="4"/>
      <c r="C109" s="5"/>
      <c r="D109" s="6"/>
      <c r="E109" s="6">
        <v>6</v>
      </c>
      <c r="F109" s="7">
        <v>1804</v>
      </c>
      <c r="G109" s="7">
        <v>1711</v>
      </c>
      <c r="H109" s="7">
        <v>1922</v>
      </c>
      <c r="I109" s="7">
        <f t="shared" si="40"/>
        <v>3633</v>
      </c>
      <c r="J109" s="7">
        <v>0</v>
      </c>
      <c r="K109" s="7">
        <v>1</v>
      </c>
      <c r="L109" s="7">
        <f t="shared" si="34"/>
        <v>1</v>
      </c>
      <c r="M109" s="7">
        <v>0</v>
      </c>
      <c r="N109" s="7">
        <v>1</v>
      </c>
      <c r="O109" s="7">
        <f t="shared" si="35"/>
        <v>1</v>
      </c>
      <c r="P109" s="7">
        <f t="shared" si="27"/>
        <v>0</v>
      </c>
      <c r="Q109" s="7">
        <v>2</v>
      </c>
      <c r="R109" s="7">
        <v>2</v>
      </c>
      <c r="S109" s="7">
        <f t="shared" si="36"/>
        <v>4</v>
      </c>
      <c r="T109" s="7">
        <v>5</v>
      </c>
      <c r="U109" s="7">
        <v>3</v>
      </c>
      <c r="V109" s="7">
        <f t="shared" si="37"/>
        <v>8</v>
      </c>
      <c r="W109" s="7">
        <f t="shared" si="28"/>
        <v>-4</v>
      </c>
      <c r="X109" s="7"/>
      <c r="Y109" s="8">
        <f t="shared" si="39"/>
        <v>-4</v>
      </c>
    </row>
    <row r="110" spans="1:25" ht="12" customHeight="1" x14ac:dyDescent="0.2">
      <c r="A110" s="3"/>
      <c r="B110" s="4"/>
      <c r="C110" s="5"/>
      <c r="D110" s="6"/>
      <c r="E110" s="6">
        <v>7</v>
      </c>
      <c r="F110" s="7">
        <v>1802</v>
      </c>
      <c r="G110" s="7">
        <v>1707</v>
      </c>
      <c r="H110" s="7">
        <v>1913</v>
      </c>
      <c r="I110" s="7">
        <f t="shared" si="40"/>
        <v>3620</v>
      </c>
      <c r="J110" s="7">
        <v>0</v>
      </c>
      <c r="K110" s="7">
        <v>0</v>
      </c>
      <c r="L110" s="7">
        <f t="shared" si="34"/>
        <v>0</v>
      </c>
      <c r="M110" s="7">
        <v>2</v>
      </c>
      <c r="N110" s="7">
        <v>2</v>
      </c>
      <c r="O110" s="7">
        <f t="shared" si="35"/>
        <v>4</v>
      </c>
      <c r="P110" s="7">
        <f t="shared" si="27"/>
        <v>-4</v>
      </c>
      <c r="Q110" s="7">
        <v>0</v>
      </c>
      <c r="R110" s="7">
        <v>1</v>
      </c>
      <c r="S110" s="7">
        <f t="shared" si="36"/>
        <v>1</v>
      </c>
      <c r="T110" s="7">
        <v>2</v>
      </c>
      <c r="U110" s="7">
        <v>8</v>
      </c>
      <c r="V110" s="7">
        <f t="shared" si="37"/>
        <v>10</v>
      </c>
      <c r="W110" s="7">
        <f t="shared" si="28"/>
        <v>-9</v>
      </c>
      <c r="X110" s="7"/>
      <c r="Y110" s="8">
        <f t="shared" si="39"/>
        <v>-13</v>
      </c>
    </row>
    <row r="111" spans="1:25" s="9" customFormat="1" ht="12" customHeight="1" x14ac:dyDescent="0.2">
      <c r="A111" s="3"/>
      <c r="B111" s="4"/>
      <c r="C111" s="5"/>
      <c r="D111" s="6"/>
      <c r="E111" s="6">
        <v>8</v>
      </c>
      <c r="F111" s="7">
        <v>1800</v>
      </c>
      <c r="G111" s="7">
        <v>1707</v>
      </c>
      <c r="H111" s="7">
        <f>1908+3</f>
        <v>1911</v>
      </c>
      <c r="I111" s="7">
        <f t="shared" ref="I111:I115" si="41">SUM(G111:H111)</f>
        <v>3618</v>
      </c>
      <c r="J111" s="7">
        <v>2</v>
      </c>
      <c r="K111" s="7">
        <v>1</v>
      </c>
      <c r="L111" s="7">
        <f t="shared" ref="L111:L115" si="42">SUM(J111:K111)</f>
        <v>3</v>
      </c>
      <c r="M111" s="7">
        <v>3</v>
      </c>
      <c r="N111" s="7">
        <v>3</v>
      </c>
      <c r="O111" s="7">
        <f t="shared" ref="O111:O115" si="43">SUM(M111:N111)</f>
        <v>6</v>
      </c>
      <c r="P111" s="7">
        <f t="shared" si="27"/>
        <v>-3</v>
      </c>
      <c r="Q111" s="7">
        <v>5</v>
      </c>
      <c r="R111" s="7">
        <v>2</v>
      </c>
      <c r="S111" s="7">
        <f t="shared" ref="S111:S115" si="44">SUM(Q111:R111)</f>
        <v>7</v>
      </c>
      <c r="T111" s="7">
        <v>4</v>
      </c>
      <c r="U111" s="7">
        <v>2</v>
      </c>
      <c r="V111" s="7">
        <f t="shared" ref="V111:V115" si="45">SUM(T111:U111)</f>
        <v>6</v>
      </c>
      <c r="W111" s="7">
        <f t="shared" si="28"/>
        <v>1</v>
      </c>
      <c r="X111" s="7"/>
      <c r="Y111" s="8">
        <f>I111-I110</f>
        <v>-2</v>
      </c>
    </row>
    <row r="112" spans="1:25" s="9" customFormat="1" ht="12" customHeight="1" x14ac:dyDescent="0.2">
      <c r="A112" s="3"/>
      <c r="B112" s="4"/>
      <c r="C112" s="5"/>
      <c r="D112" s="6"/>
      <c r="E112" s="6">
        <v>9</v>
      </c>
      <c r="F112" s="7">
        <v>1794</v>
      </c>
      <c r="G112" s="7">
        <v>1702</v>
      </c>
      <c r="H112" s="7">
        <v>1909</v>
      </c>
      <c r="I112" s="7">
        <f t="shared" si="41"/>
        <v>3611</v>
      </c>
      <c r="J112" s="7">
        <v>1</v>
      </c>
      <c r="K112" s="7">
        <v>0</v>
      </c>
      <c r="L112" s="7">
        <f t="shared" si="42"/>
        <v>1</v>
      </c>
      <c r="M112" s="7">
        <v>1</v>
      </c>
      <c r="N112" s="7">
        <v>0</v>
      </c>
      <c r="O112" s="7">
        <f t="shared" si="43"/>
        <v>1</v>
      </c>
      <c r="P112" s="7">
        <f t="shared" si="27"/>
        <v>0</v>
      </c>
      <c r="Q112" s="7">
        <v>0</v>
      </c>
      <c r="R112" s="7">
        <v>0</v>
      </c>
      <c r="S112" s="7">
        <f t="shared" si="44"/>
        <v>0</v>
      </c>
      <c r="T112" s="7">
        <v>5</v>
      </c>
      <c r="U112" s="7">
        <v>2</v>
      </c>
      <c r="V112" s="7">
        <f t="shared" si="45"/>
        <v>7</v>
      </c>
      <c r="W112" s="7">
        <f t="shared" si="28"/>
        <v>-7</v>
      </c>
      <c r="X112" s="7"/>
      <c r="Y112" s="8">
        <f t="shared" si="39"/>
        <v>-7</v>
      </c>
    </row>
    <row r="113" spans="1:25" s="9" customFormat="1" ht="12" customHeight="1" x14ac:dyDescent="0.2">
      <c r="A113" s="3"/>
      <c r="B113" s="4"/>
      <c r="C113" s="5"/>
      <c r="D113" s="6"/>
      <c r="E113" s="6">
        <v>10</v>
      </c>
      <c r="F113" s="7">
        <v>1795</v>
      </c>
      <c r="G113" s="7">
        <v>1699</v>
      </c>
      <c r="H113" s="7">
        <v>1911</v>
      </c>
      <c r="I113" s="7">
        <f t="shared" si="41"/>
        <v>3610</v>
      </c>
      <c r="J113" s="7">
        <v>0</v>
      </c>
      <c r="K113" s="7">
        <v>1</v>
      </c>
      <c r="L113" s="7">
        <f t="shared" si="42"/>
        <v>1</v>
      </c>
      <c r="M113" s="7">
        <v>0</v>
      </c>
      <c r="N113" s="7">
        <v>1</v>
      </c>
      <c r="O113" s="7">
        <f t="shared" si="43"/>
        <v>1</v>
      </c>
      <c r="P113" s="7">
        <f t="shared" si="27"/>
        <v>0</v>
      </c>
      <c r="Q113" s="7">
        <v>0</v>
      </c>
      <c r="R113" s="7">
        <v>6</v>
      </c>
      <c r="S113" s="7">
        <f t="shared" si="44"/>
        <v>6</v>
      </c>
      <c r="T113" s="7">
        <f>4</f>
        <v>4</v>
      </c>
      <c r="U113" s="7">
        <v>4</v>
      </c>
      <c r="V113" s="7">
        <f t="shared" si="45"/>
        <v>8</v>
      </c>
      <c r="W113" s="7">
        <f t="shared" si="28"/>
        <v>-2</v>
      </c>
      <c r="X113" s="7">
        <v>1</v>
      </c>
      <c r="Y113" s="8">
        <f t="shared" si="39"/>
        <v>-1</v>
      </c>
    </row>
    <row r="114" spans="1:25" s="9" customFormat="1" ht="12" customHeight="1" x14ac:dyDescent="0.2">
      <c r="A114" s="3"/>
      <c r="B114" s="4"/>
      <c r="C114" s="5"/>
      <c r="D114" s="6"/>
      <c r="E114" s="6">
        <v>11</v>
      </c>
      <c r="F114" s="7">
        <v>1801</v>
      </c>
      <c r="G114" s="7">
        <v>1704</v>
      </c>
      <c r="H114" s="7">
        <v>1917</v>
      </c>
      <c r="I114" s="7">
        <f t="shared" si="41"/>
        <v>3621</v>
      </c>
      <c r="J114" s="7">
        <v>0</v>
      </c>
      <c r="K114" s="7">
        <v>0</v>
      </c>
      <c r="L114" s="7">
        <f t="shared" si="42"/>
        <v>0</v>
      </c>
      <c r="M114" s="7">
        <v>1</v>
      </c>
      <c r="N114" s="7">
        <v>1</v>
      </c>
      <c r="O114" s="7">
        <f t="shared" si="43"/>
        <v>2</v>
      </c>
      <c r="P114" s="7">
        <f t="shared" si="27"/>
        <v>-2</v>
      </c>
      <c r="Q114" s="7">
        <v>6</v>
      </c>
      <c r="R114" s="7">
        <v>9</v>
      </c>
      <c r="S114" s="7">
        <f t="shared" si="44"/>
        <v>15</v>
      </c>
      <c r="T114" s="7">
        <v>0</v>
      </c>
      <c r="U114" s="7">
        <v>2</v>
      </c>
      <c r="V114" s="7">
        <f t="shared" si="45"/>
        <v>2</v>
      </c>
      <c r="W114" s="7">
        <f t="shared" si="28"/>
        <v>13</v>
      </c>
      <c r="X114" s="7"/>
      <c r="Y114" s="8">
        <f>I114-I113</f>
        <v>11</v>
      </c>
    </row>
    <row r="115" spans="1:25" s="9" customFormat="1" ht="12" customHeight="1" x14ac:dyDescent="0.2">
      <c r="A115" s="3"/>
      <c r="B115" s="4"/>
      <c r="C115" s="5"/>
      <c r="D115" s="6"/>
      <c r="E115" s="6">
        <v>12</v>
      </c>
      <c r="F115" s="7">
        <v>1802</v>
      </c>
      <c r="G115" s="7">
        <v>1704</v>
      </c>
      <c r="H115" s="7">
        <v>1912</v>
      </c>
      <c r="I115" s="7">
        <f t="shared" si="41"/>
        <v>3616</v>
      </c>
      <c r="J115" s="7">
        <v>2</v>
      </c>
      <c r="K115" s="7">
        <v>0</v>
      </c>
      <c r="L115" s="7">
        <f t="shared" si="42"/>
        <v>2</v>
      </c>
      <c r="M115" s="7">
        <v>2</v>
      </c>
      <c r="N115" s="7">
        <v>5</v>
      </c>
      <c r="O115" s="7">
        <f t="shared" si="43"/>
        <v>7</v>
      </c>
      <c r="P115" s="7">
        <f t="shared" si="27"/>
        <v>-5</v>
      </c>
      <c r="Q115" s="7">
        <v>2</v>
      </c>
      <c r="R115" s="7">
        <v>2</v>
      </c>
      <c r="S115" s="7">
        <f t="shared" si="44"/>
        <v>4</v>
      </c>
      <c r="T115" s="7">
        <v>2</v>
      </c>
      <c r="U115" s="7">
        <v>2</v>
      </c>
      <c r="V115" s="7">
        <f t="shared" si="45"/>
        <v>4</v>
      </c>
      <c r="W115" s="7">
        <f t="shared" si="28"/>
        <v>0</v>
      </c>
      <c r="X115" s="7"/>
      <c r="Y115" s="8">
        <f>I115-I114</f>
        <v>-5</v>
      </c>
    </row>
    <row r="116" spans="1:25" s="9" customFormat="1" ht="12" customHeight="1" x14ac:dyDescent="0.2">
      <c r="A116" s="3" t="s">
        <v>22</v>
      </c>
      <c r="B116" s="4">
        <v>3</v>
      </c>
      <c r="C116" s="5" t="s">
        <v>3</v>
      </c>
      <c r="D116" s="6">
        <v>2021</v>
      </c>
      <c r="E116" s="6">
        <v>1</v>
      </c>
      <c r="F116" s="7">
        <v>1801</v>
      </c>
      <c r="G116" s="7">
        <v>1702</v>
      </c>
      <c r="H116" s="7">
        <f>1911+4</f>
        <v>1915</v>
      </c>
      <c r="I116" s="7">
        <f t="shared" ref="I116:I122" si="46">SUM(G116:H116)</f>
        <v>3617</v>
      </c>
      <c r="J116" s="7">
        <v>0</v>
      </c>
      <c r="K116" s="7">
        <v>0</v>
      </c>
      <c r="L116" s="7">
        <f t="shared" ref="L116:L122" si="47">SUM(J116:K116)</f>
        <v>0</v>
      </c>
      <c r="M116" s="7">
        <v>4</v>
      </c>
      <c r="N116" s="7">
        <v>5</v>
      </c>
      <c r="O116" s="7">
        <f t="shared" ref="O116:O122" si="48">SUM(M116:N116)</f>
        <v>9</v>
      </c>
      <c r="P116" s="7">
        <f t="shared" si="27"/>
        <v>-9</v>
      </c>
      <c r="Q116" s="7">
        <v>4</v>
      </c>
      <c r="R116" s="7">
        <f>8+1</f>
        <v>9</v>
      </c>
      <c r="S116" s="7">
        <f t="shared" ref="S116:S122" si="49">SUM(Q116:R116)</f>
        <v>13</v>
      </c>
      <c r="T116" s="7">
        <v>2</v>
      </c>
      <c r="U116" s="7">
        <v>1</v>
      </c>
      <c r="V116" s="7">
        <f t="shared" ref="V116:V122" si="50">SUM(T116:U116)</f>
        <v>3</v>
      </c>
      <c r="W116" s="7">
        <f t="shared" si="28"/>
        <v>10</v>
      </c>
      <c r="X116" s="7"/>
      <c r="Y116" s="8">
        <f>I116-I115</f>
        <v>1</v>
      </c>
    </row>
    <row r="117" spans="1:25" s="9" customFormat="1" ht="12" customHeight="1" x14ac:dyDescent="0.2">
      <c r="A117" s="3"/>
      <c r="B117" s="4"/>
      <c r="C117" s="5"/>
      <c r="D117" s="6"/>
      <c r="E117" s="6">
        <v>2</v>
      </c>
      <c r="F117" s="7">
        <v>1798</v>
      </c>
      <c r="G117" s="7">
        <v>1701</v>
      </c>
      <c r="H117" s="7">
        <v>1913</v>
      </c>
      <c r="I117" s="7">
        <f t="shared" si="46"/>
        <v>3614</v>
      </c>
      <c r="J117" s="7">
        <v>0</v>
      </c>
      <c r="K117" s="7">
        <v>0</v>
      </c>
      <c r="L117" s="7">
        <f t="shared" si="47"/>
        <v>0</v>
      </c>
      <c r="M117" s="7">
        <v>3</v>
      </c>
      <c r="N117" s="7">
        <v>5</v>
      </c>
      <c r="O117" s="7">
        <f t="shared" si="48"/>
        <v>8</v>
      </c>
      <c r="P117" s="7">
        <f t="shared" si="27"/>
        <v>-8</v>
      </c>
      <c r="Q117" s="7">
        <v>3</v>
      </c>
      <c r="R117" s="7">
        <v>6</v>
      </c>
      <c r="S117" s="7">
        <f t="shared" si="49"/>
        <v>9</v>
      </c>
      <c r="T117" s="7">
        <v>1</v>
      </c>
      <c r="U117" s="7">
        <v>3</v>
      </c>
      <c r="V117" s="7">
        <f t="shared" si="50"/>
        <v>4</v>
      </c>
      <c r="W117" s="7">
        <f t="shared" si="28"/>
        <v>5</v>
      </c>
      <c r="X117" s="7"/>
      <c r="Y117" s="8">
        <f t="shared" ref="Y117" si="51">I117-I116</f>
        <v>-3</v>
      </c>
    </row>
    <row r="118" spans="1:25" s="9" customFormat="1" ht="12" customHeight="1" x14ac:dyDescent="0.2">
      <c r="A118" s="3"/>
      <c r="B118" s="4"/>
      <c r="C118" s="5"/>
      <c r="D118" s="6"/>
      <c r="E118" s="6">
        <v>3</v>
      </c>
      <c r="F118" s="7">
        <v>1796</v>
      </c>
      <c r="G118" s="7">
        <v>1686</v>
      </c>
      <c r="H118" s="7">
        <v>1903</v>
      </c>
      <c r="I118" s="7">
        <f t="shared" si="46"/>
        <v>3589</v>
      </c>
      <c r="J118" s="7">
        <v>0</v>
      </c>
      <c r="K118" s="7">
        <v>0</v>
      </c>
      <c r="L118" s="7">
        <f t="shared" si="47"/>
        <v>0</v>
      </c>
      <c r="M118" s="7">
        <v>6</v>
      </c>
      <c r="N118" s="7">
        <v>0</v>
      </c>
      <c r="O118" s="7">
        <f t="shared" si="48"/>
        <v>6</v>
      </c>
      <c r="P118" s="7">
        <f t="shared" si="27"/>
        <v>-6</v>
      </c>
      <c r="Q118" s="7">
        <v>3</v>
      </c>
      <c r="R118" s="7">
        <v>1</v>
      </c>
      <c r="S118" s="7">
        <f t="shared" si="49"/>
        <v>4</v>
      </c>
      <c r="T118" s="7">
        <v>14</v>
      </c>
      <c r="U118" s="7">
        <v>13</v>
      </c>
      <c r="V118" s="7">
        <f t="shared" si="50"/>
        <v>27</v>
      </c>
      <c r="W118" s="7">
        <f t="shared" si="28"/>
        <v>-23</v>
      </c>
      <c r="X118" s="7">
        <v>4</v>
      </c>
      <c r="Y118" s="8">
        <f>I118-I117</f>
        <v>-25</v>
      </c>
    </row>
    <row r="119" spans="1:25" s="10" customFormat="1" ht="12" customHeight="1" x14ac:dyDescent="0.2">
      <c r="A119" s="3"/>
      <c r="B119" s="4"/>
      <c r="C119" s="5"/>
      <c r="D119" s="6"/>
      <c r="E119" s="6">
        <v>4</v>
      </c>
      <c r="F119" s="7">
        <v>1793</v>
      </c>
      <c r="G119" s="7">
        <v>1679</v>
      </c>
      <c r="H119" s="7">
        <v>1899</v>
      </c>
      <c r="I119" s="7">
        <f t="shared" si="46"/>
        <v>3578</v>
      </c>
      <c r="J119" s="7">
        <v>0</v>
      </c>
      <c r="K119" s="7">
        <v>0</v>
      </c>
      <c r="L119" s="7">
        <f t="shared" si="47"/>
        <v>0</v>
      </c>
      <c r="M119" s="7">
        <v>1</v>
      </c>
      <c r="N119" s="7">
        <v>3</v>
      </c>
      <c r="O119" s="7">
        <f t="shared" si="48"/>
        <v>4</v>
      </c>
      <c r="P119" s="7">
        <f t="shared" si="27"/>
        <v>-4</v>
      </c>
      <c r="Q119" s="7">
        <v>10</v>
      </c>
      <c r="R119" s="7">
        <v>6</v>
      </c>
      <c r="S119" s="7">
        <f t="shared" si="49"/>
        <v>16</v>
      </c>
      <c r="T119" s="7">
        <v>16</v>
      </c>
      <c r="U119" s="7">
        <v>7</v>
      </c>
      <c r="V119" s="7">
        <f t="shared" si="50"/>
        <v>23</v>
      </c>
      <c r="W119" s="7">
        <f t="shared" si="28"/>
        <v>-7</v>
      </c>
      <c r="X119" s="7"/>
      <c r="Y119" s="8">
        <f t="shared" ref="Y119:Y122" si="52">I119-I118</f>
        <v>-11</v>
      </c>
    </row>
    <row r="120" spans="1:25" s="9" customFormat="1" ht="12" customHeight="1" x14ac:dyDescent="0.2">
      <c r="A120" s="3"/>
      <c r="B120" s="4"/>
      <c r="C120" s="5"/>
      <c r="D120" s="6"/>
      <c r="E120" s="6">
        <v>5</v>
      </c>
      <c r="F120" s="7">
        <v>1791</v>
      </c>
      <c r="G120" s="7">
        <v>1679</v>
      </c>
      <c r="H120" s="7">
        <v>1893</v>
      </c>
      <c r="I120" s="7">
        <f t="shared" si="46"/>
        <v>3572</v>
      </c>
      <c r="J120" s="7">
        <v>3</v>
      </c>
      <c r="K120" s="7">
        <v>0</v>
      </c>
      <c r="L120" s="7">
        <f t="shared" si="47"/>
        <v>3</v>
      </c>
      <c r="M120" s="7">
        <v>2</v>
      </c>
      <c r="N120" s="7">
        <v>1</v>
      </c>
      <c r="O120" s="7">
        <f t="shared" si="48"/>
        <v>3</v>
      </c>
      <c r="P120" s="7">
        <f t="shared" si="27"/>
        <v>0</v>
      </c>
      <c r="Q120" s="7">
        <v>2</v>
      </c>
      <c r="R120" s="7">
        <v>0</v>
      </c>
      <c r="S120" s="7">
        <f t="shared" si="49"/>
        <v>2</v>
      </c>
      <c r="T120" s="7">
        <v>3</v>
      </c>
      <c r="U120" s="7">
        <v>5</v>
      </c>
      <c r="V120" s="7">
        <f t="shared" si="50"/>
        <v>8</v>
      </c>
      <c r="W120" s="7">
        <f t="shared" si="28"/>
        <v>-6</v>
      </c>
      <c r="X120" s="7"/>
      <c r="Y120" s="8">
        <f t="shared" si="52"/>
        <v>-6</v>
      </c>
    </row>
    <row r="121" spans="1:25" s="9" customFormat="1" ht="12" customHeight="1" x14ac:dyDescent="0.2">
      <c r="A121" s="3"/>
      <c r="B121" s="4"/>
      <c r="C121" s="5"/>
      <c r="D121" s="6"/>
      <c r="E121" s="6">
        <v>6</v>
      </c>
      <c r="F121" s="7">
        <v>1789</v>
      </c>
      <c r="G121" s="7">
        <v>1678</v>
      </c>
      <c r="H121" s="7">
        <v>1887</v>
      </c>
      <c r="I121" s="7">
        <f t="shared" si="46"/>
        <v>3565</v>
      </c>
      <c r="J121" s="7">
        <v>0</v>
      </c>
      <c r="K121" s="7">
        <v>0</v>
      </c>
      <c r="L121" s="7">
        <f t="shared" si="47"/>
        <v>0</v>
      </c>
      <c r="M121" s="7">
        <v>2</v>
      </c>
      <c r="N121" s="7">
        <v>6</v>
      </c>
      <c r="O121" s="7">
        <f t="shared" si="48"/>
        <v>8</v>
      </c>
      <c r="P121" s="7">
        <f t="shared" si="27"/>
        <v>-8</v>
      </c>
      <c r="Q121" s="7">
        <v>5</v>
      </c>
      <c r="R121" s="7">
        <v>5</v>
      </c>
      <c r="S121" s="7">
        <f t="shared" si="49"/>
        <v>10</v>
      </c>
      <c r="T121" s="7">
        <v>5</v>
      </c>
      <c r="U121" s="7">
        <v>5</v>
      </c>
      <c r="V121" s="7">
        <f t="shared" si="50"/>
        <v>10</v>
      </c>
      <c r="W121" s="7">
        <f t="shared" si="28"/>
        <v>0</v>
      </c>
      <c r="X121" s="7">
        <v>1</v>
      </c>
      <c r="Y121" s="8">
        <f t="shared" si="52"/>
        <v>-7</v>
      </c>
    </row>
    <row r="122" spans="1:25" s="9" customFormat="1" ht="12" customHeight="1" x14ac:dyDescent="0.2">
      <c r="A122" s="3"/>
      <c r="B122" s="4"/>
      <c r="C122" s="5"/>
      <c r="D122" s="6"/>
      <c r="E122" s="6">
        <v>7</v>
      </c>
      <c r="F122" s="7">
        <v>1788</v>
      </c>
      <c r="G122" s="7">
        <v>1675</v>
      </c>
      <c r="H122" s="7">
        <v>1883</v>
      </c>
      <c r="I122" s="7">
        <f t="shared" si="46"/>
        <v>3558</v>
      </c>
      <c r="J122" s="7">
        <v>0</v>
      </c>
      <c r="K122" s="7">
        <v>1</v>
      </c>
      <c r="L122" s="7">
        <f t="shared" si="47"/>
        <v>1</v>
      </c>
      <c r="M122" s="7">
        <v>4</v>
      </c>
      <c r="N122" s="7">
        <v>5</v>
      </c>
      <c r="O122" s="7">
        <f t="shared" si="48"/>
        <v>9</v>
      </c>
      <c r="P122" s="7">
        <f t="shared" si="27"/>
        <v>-8</v>
      </c>
      <c r="Q122" s="7">
        <v>3</v>
      </c>
      <c r="R122" s="7">
        <v>2</v>
      </c>
      <c r="S122" s="7">
        <f t="shared" si="49"/>
        <v>5</v>
      </c>
      <c r="T122" s="7">
        <v>2</v>
      </c>
      <c r="U122" s="7">
        <v>2</v>
      </c>
      <c r="V122" s="7">
        <f t="shared" si="50"/>
        <v>4</v>
      </c>
      <c r="W122" s="7">
        <f t="shared" si="28"/>
        <v>1</v>
      </c>
      <c r="X122" s="7"/>
      <c r="Y122" s="8">
        <f t="shared" si="52"/>
        <v>-7</v>
      </c>
    </row>
    <row r="123" spans="1:25" s="9" customFormat="1" ht="12" customHeight="1" x14ac:dyDescent="0.2">
      <c r="A123" s="3"/>
      <c r="B123" s="4"/>
      <c r="C123" s="5"/>
      <c r="D123" s="6"/>
      <c r="E123" s="6">
        <v>8</v>
      </c>
      <c r="F123" s="7">
        <v>1784</v>
      </c>
      <c r="G123" s="7">
        <v>1671</v>
      </c>
      <c r="H123" s="7">
        <v>1881</v>
      </c>
      <c r="I123" s="7">
        <f t="shared" ref="I123:I127" si="53">SUM(G123:H123)</f>
        <v>3552</v>
      </c>
      <c r="J123" s="7">
        <v>0</v>
      </c>
      <c r="K123" s="7">
        <v>0</v>
      </c>
      <c r="L123" s="7">
        <f t="shared" ref="L123:L127" si="54">SUM(J123:K123)</f>
        <v>0</v>
      </c>
      <c r="M123" s="7">
        <v>4</v>
      </c>
      <c r="N123" s="7">
        <v>1</v>
      </c>
      <c r="O123" s="7">
        <f t="shared" ref="O123:O127" si="55">SUM(M123:N123)</f>
        <v>5</v>
      </c>
      <c r="P123" s="7">
        <f t="shared" si="27"/>
        <v>-5</v>
      </c>
      <c r="Q123" s="7">
        <v>1</v>
      </c>
      <c r="R123" s="7">
        <v>0</v>
      </c>
      <c r="S123" s="7">
        <f t="shared" ref="S123:S127" si="56">SUM(Q123:R123)</f>
        <v>1</v>
      </c>
      <c r="T123" s="7">
        <v>1</v>
      </c>
      <c r="U123" s="7">
        <v>1</v>
      </c>
      <c r="V123" s="7">
        <f t="shared" ref="V123:V127" si="57">SUM(T123:U123)</f>
        <v>2</v>
      </c>
      <c r="W123" s="7">
        <f t="shared" si="28"/>
        <v>-1</v>
      </c>
      <c r="X123" s="7"/>
      <c r="Y123" s="8">
        <f>I123-I122</f>
        <v>-6</v>
      </c>
    </row>
    <row r="124" spans="1:25" s="9" customFormat="1" ht="12" customHeight="1" x14ac:dyDescent="0.2">
      <c r="A124" s="3"/>
      <c r="B124" s="4"/>
      <c r="C124" s="5"/>
      <c r="D124" s="6"/>
      <c r="E124" s="6">
        <v>9</v>
      </c>
      <c r="F124" s="7">
        <v>1785</v>
      </c>
      <c r="G124" s="7">
        <v>1671</v>
      </c>
      <c r="H124" s="7">
        <v>1884</v>
      </c>
      <c r="I124" s="7">
        <f t="shared" si="53"/>
        <v>3555</v>
      </c>
      <c r="J124" s="7">
        <v>0</v>
      </c>
      <c r="K124" s="7">
        <v>0</v>
      </c>
      <c r="L124" s="7">
        <f t="shared" si="54"/>
        <v>0</v>
      </c>
      <c r="M124" s="7">
        <v>2</v>
      </c>
      <c r="N124" s="7">
        <v>1</v>
      </c>
      <c r="O124" s="7">
        <f t="shared" si="55"/>
        <v>3</v>
      </c>
      <c r="P124" s="7">
        <f t="shared" si="27"/>
        <v>-3</v>
      </c>
      <c r="Q124" s="7">
        <v>3</v>
      </c>
      <c r="R124" s="7">
        <v>7</v>
      </c>
      <c r="S124" s="7">
        <f t="shared" si="56"/>
        <v>10</v>
      </c>
      <c r="T124" s="7">
        <v>1</v>
      </c>
      <c r="U124" s="7">
        <v>3</v>
      </c>
      <c r="V124" s="7">
        <f t="shared" si="57"/>
        <v>4</v>
      </c>
      <c r="W124" s="7">
        <f t="shared" si="28"/>
        <v>6</v>
      </c>
      <c r="X124" s="7"/>
      <c r="Y124" s="8">
        <f t="shared" ref="Y124:Y151" si="58">I124-I123</f>
        <v>3</v>
      </c>
    </row>
    <row r="125" spans="1:25" s="9" customFormat="1" ht="12" customHeight="1" x14ac:dyDescent="0.2">
      <c r="A125" s="3"/>
      <c r="B125" s="4"/>
      <c r="C125" s="5"/>
      <c r="D125" s="6"/>
      <c r="E125" s="6">
        <v>10</v>
      </c>
      <c r="F125" s="7">
        <v>1783</v>
      </c>
      <c r="G125" s="7">
        <v>1666</v>
      </c>
      <c r="H125" s="7">
        <v>1880</v>
      </c>
      <c r="I125" s="7">
        <f t="shared" si="53"/>
        <v>3546</v>
      </c>
      <c r="J125" s="7">
        <v>0</v>
      </c>
      <c r="K125" s="7">
        <v>0</v>
      </c>
      <c r="L125" s="7">
        <f t="shared" si="54"/>
        <v>0</v>
      </c>
      <c r="M125" s="7">
        <v>2</v>
      </c>
      <c r="N125" s="7">
        <v>3</v>
      </c>
      <c r="O125" s="7">
        <f t="shared" si="55"/>
        <v>5</v>
      </c>
      <c r="P125" s="7">
        <f t="shared" si="27"/>
        <v>-5</v>
      </c>
      <c r="Q125" s="7">
        <v>1</v>
      </c>
      <c r="R125" s="7">
        <v>1</v>
      </c>
      <c r="S125" s="7">
        <f t="shared" si="56"/>
        <v>2</v>
      </c>
      <c r="T125" s="7">
        <v>4</v>
      </c>
      <c r="U125" s="7">
        <v>2</v>
      </c>
      <c r="V125" s="7">
        <f t="shared" si="57"/>
        <v>6</v>
      </c>
      <c r="W125" s="7">
        <f t="shared" si="28"/>
        <v>-4</v>
      </c>
      <c r="X125" s="7"/>
      <c r="Y125" s="8">
        <f t="shared" si="58"/>
        <v>-9</v>
      </c>
    </row>
    <row r="126" spans="1:25" s="9" customFormat="1" ht="12" customHeight="1" x14ac:dyDescent="0.2">
      <c r="A126" s="3"/>
      <c r="B126" s="4"/>
      <c r="C126" s="5"/>
      <c r="D126" s="6"/>
      <c r="E126" s="6">
        <v>11</v>
      </c>
      <c r="F126" s="7">
        <v>1778</v>
      </c>
      <c r="G126" s="7">
        <v>1663</v>
      </c>
      <c r="H126" s="7">
        <v>1876</v>
      </c>
      <c r="I126" s="7">
        <f t="shared" si="53"/>
        <v>3539</v>
      </c>
      <c r="J126" s="7">
        <v>0</v>
      </c>
      <c r="K126" s="7">
        <v>0</v>
      </c>
      <c r="L126" s="7">
        <f t="shared" si="54"/>
        <v>0</v>
      </c>
      <c r="M126" s="7">
        <v>3</v>
      </c>
      <c r="N126" s="7">
        <v>4</v>
      </c>
      <c r="O126" s="7">
        <f t="shared" si="55"/>
        <v>7</v>
      </c>
      <c r="P126" s="7">
        <f t="shared" si="27"/>
        <v>-7</v>
      </c>
      <c r="Q126" s="7">
        <v>2</v>
      </c>
      <c r="R126" s="7">
        <v>3</v>
      </c>
      <c r="S126" s="7">
        <f t="shared" si="56"/>
        <v>5</v>
      </c>
      <c r="T126" s="7">
        <v>2</v>
      </c>
      <c r="U126" s="7">
        <v>3</v>
      </c>
      <c r="V126" s="7">
        <f t="shared" si="57"/>
        <v>5</v>
      </c>
      <c r="W126" s="7">
        <f t="shared" si="28"/>
        <v>0</v>
      </c>
      <c r="X126" s="7"/>
      <c r="Y126" s="8">
        <f t="shared" si="58"/>
        <v>-7</v>
      </c>
    </row>
    <row r="127" spans="1:25" s="9" customFormat="1" ht="12" customHeight="1" x14ac:dyDescent="0.2">
      <c r="A127" s="3"/>
      <c r="B127" s="4"/>
      <c r="C127" s="5"/>
      <c r="D127" s="6"/>
      <c r="E127" s="6">
        <v>12</v>
      </c>
      <c r="F127" s="7">
        <v>1773</v>
      </c>
      <c r="G127" s="7">
        <v>1658</v>
      </c>
      <c r="H127" s="7">
        <v>1874</v>
      </c>
      <c r="I127" s="7">
        <f t="shared" si="53"/>
        <v>3532</v>
      </c>
      <c r="J127" s="7">
        <v>1</v>
      </c>
      <c r="K127" s="7">
        <v>1</v>
      </c>
      <c r="L127" s="7">
        <f t="shared" si="54"/>
        <v>2</v>
      </c>
      <c r="M127" s="7">
        <v>4</v>
      </c>
      <c r="N127" s="7">
        <v>4</v>
      </c>
      <c r="O127" s="7">
        <f t="shared" si="55"/>
        <v>8</v>
      </c>
      <c r="P127" s="7">
        <f t="shared" si="27"/>
        <v>-6</v>
      </c>
      <c r="Q127" s="7">
        <v>1</v>
      </c>
      <c r="R127" s="7">
        <v>4</v>
      </c>
      <c r="S127" s="7">
        <f t="shared" si="56"/>
        <v>5</v>
      </c>
      <c r="T127" s="7">
        <v>3</v>
      </c>
      <c r="U127" s="7">
        <v>3</v>
      </c>
      <c r="V127" s="7">
        <f t="shared" si="57"/>
        <v>6</v>
      </c>
      <c r="W127" s="7">
        <f t="shared" si="28"/>
        <v>-1</v>
      </c>
      <c r="X127" s="7"/>
      <c r="Y127" s="8">
        <f t="shared" si="58"/>
        <v>-7</v>
      </c>
    </row>
    <row r="128" spans="1:25" s="9" customFormat="1" ht="12" customHeight="1" x14ac:dyDescent="0.2">
      <c r="A128" s="3" t="s">
        <v>22</v>
      </c>
      <c r="B128" s="4">
        <v>4</v>
      </c>
      <c r="C128" s="5" t="s">
        <v>3</v>
      </c>
      <c r="D128" s="6">
        <v>2022</v>
      </c>
      <c r="E128" s="6">
        <v>1</v>
      </c>
      <c r="F128" s="7">
        <v>1770</v>
      </c>
      <c r="G128" s="7">
        <v>1655</v>
      </c>
      <c r="H128" s="7">
        <v>1873</v>
      </c>
      <c r="I128" s="7">
        <f t="shared" ref="I128:I151" si="59">SUM(G128:H128)</f>
        <v>3528</v>
      </c>
      <c r="J128" s="7">
        <v>1</v>
      </c>
      <c r="K128" s="7">
        <v>1</v>
      </c>
      <c r="L128" s="7">
        <f t="shared" ref="L128:L151" si="60">SUM(J128:K128)</f>
        <v>2</v>
      </c>
      <c r="M128" s="7">
        <v>2</v>
      </c>
      <c r="N128" s="7">
        <v>1</v>
      </c>
      <c r="O128" s="7">
        <f t="shared" ref="O128:O151" si="61">SUM(M128:N128)</f>
        <v>3</v>
      </c>
      <c r="P128" s="7">
        <f t="shared" si="27"/>
        <v>-1</v>
      </c>
      <c r="Q128" s="7">
        <v>1</v>
      </c>
      <c r="R128" s="7">
        <v>1</v>
      </c>
      <c r="S128" s="7">
        <f t="shared" ref="S128:S151" si="62">SUM(Q128:R128)</f>
        <v>2</v>
      </c>
      <c r="T128" s="7">
        <v>3</v>
      </c>
      <c r="U128" s="7">
        <v>2</v>
      </c>
      <c r="V128" s="7">
        <f t="shared" ref="V128:V151" si="63">SUM(T128:U128)</f>
        <v>5</v>
      </c>
      <c r="W128" s="7">
        <f t="shared" si="28"/>
        <v>-3</v>
      </c>
      <c r="X128" s="7"/>
      <c r="Y128" s="8">
        <f t="shared" si="58"/>
        <v>-4</v>
      </c>
    </row>
    <row r="129" spans="1:25" s="9" customFormat="1" ht="12" customHeight="1" x14ac:dyDescent="0.2">
      <c r="A129" s="3"/>
      <c r="B129" s="4"/>
      <c r="C129" s="5"/>
      <c r="D129" s="6"/>
      <c r="E129" s="6">
        <v>2</v>
      </c>
      <c r="F129" s="7">
        <v>1767</v>
      </c>
      <c r="G129" s="7">
        <v>1653</v>
      </c>
      <c r="H129" s="7">
        <v>1869</v>
      </c>
      <c r="I129" s="7">
        <f t="shared" si="59"/>
        <v>3522</v>
      </c>
      <c r="J129" s="7">
        <v>1</v>
      </c>
      <c r="K129" s="7">
        <v>0</v>
      </c>
      <c r="L129" s="7">
        <f t="shared" si="60"/>
        <v>1</v>
      </c>
      <c r="M129" s="7">
        <v>3</v>
      </c>
      <c r="N129" s="7">
        <v>2</v>
      </c>
      <c r="O129" s="7">
        <f t="shared" si="61"/>
        <v>5</v>
      </c>
      <c r="P129" s="7">
        <f t="shared" si="27"/>
        <v>-4</v>
      </c>
      <c r="Q129" s="7">
        <v>3</v>
      </c>
      <c r="R129" s="7">
        <v>1</v>
      </c>
      <c r="S129" s="7">
        <f t="shared" si="62"/>
        <v>4</v>
      </c>
      <c r="T129" s="7">
        <v>3</v>
      </c>
      <c r="U129" s="7">
        <v>3</v>
      </c>
      <c r="V129" s="7">
        <f t="shared" si="63"/>
        <v>6</v>
      </c>
      <c r="W129" s="7">
        <f t="shared" si="28"/>
        <v>-2</v>
      </c>
      <c r="X129" s="7"/>
      <c r="Y129" s="8">
        <f t="shared" si="58"/>
        <v>-6</v>
      </c>
    </row>
    <row r="130" spans="1:25" s="9" customFormat="1" ht="12" customHeight="1" x14ac:dyDescent="0.2">
      <c r="A130" s="3"/>
      <c r="B130" s="4"/>
      <c r="C130" s="5"/>
      <c r="D130" s="6"/>
      <c r="E130" s="6">
        <v>3</v>
      </c>
      <c r="F130" s="7">
        <v>1775</v>
      </c>
      <c r="G130" s="7">
        <v>1657</v>
      </c>
      <c r="H130" s="7">
        <v>1864</v>
      </c>
      <c r="I130" s="7">
        <f t="shared" si="59"/>
        <v>3521</v>
      </c>
      <c r="J130" s="7">
        <v>1</v>
      </c>
      <c r="K130" s="7">
        <v>0</v>
      </c>
      <c r="L130" s="7">
        <f t="shared" si="60"/>
        <v>1</v>
      </c>
      <c r="M130" s="7">
        <v>0</v>
      </c>
      <c r="N130" s="7">
        <v>3</v>
      </c>
      <c r="O130" s="7">
        <f t="shared" si="61"/>
        <v>3</v>
      </c>
      <c r="P130" s="7">
        <f t="shared" si="27"/>
        <v>-2</v>
      </c>
      <c r="Q130" s="7">
        <f>16+1</f>
        <v>17</v>
      </c>
      <c r="R130" s="7">
        <v>10</v>
      </c>
      <c r="S130" s="7">
        <f t="shared" si="62"/>
        <v>27</v>
      </c>
      <c r="T130" s="7">
        <f>15-1</f>
        <v>14</v>
      </c>
      <c r="U130" s="7">
        <v>12</v>
      </c>
      <c r="V130" s="7">
        <f t="shared" si="63"/>
        <v>26</v>
      </c>
      <c r="W130" s="7">
        <f t="shared" si="28"/>
        <v>1</v>
      </c>
      <c r="X130" s="7"/>
      <c r="Y130" s="8">
        <f t="shared" si="58"/>
        <v>-1</v>
      </c>
    </row>
    <row r="131" spans="1:25" s="9" customFormat="1" ht="12" customHeight="1" x14ac:dyDescent="0.2">
      <c r="A131" s="3"/>
      <c r="B131" s="4"/>
      <c r="C131" s="5"/>
      <c r="D131" s="6"/>
      <c r="E131" s="6">
        <v>4</v>
      </c>
      <c r="F131" s="7">
        <v>1773</v>
      </c>
      <c r="G131" s="7">
        <v>1662</v>
      </c>
      <c r="H131" s="7">
        <v>1857</v>
      </c>
      <c r="I131" s="7">
        <f t="shared" si="59"/>
        <v>3519</v>
      </c>
      <c r="J131" s="7">
        <v>2</v>
      </c>
      <c r="K131" s="7">
        <v>0</v>
      </c>
      <c r="L131" s="7">
        <f t="shared" si="60"/>
        <v>2</v>
      </c>
      <c r="M131" s="7">
        <v>3</v>
      </c>
      <c r="N131" s="7">
        <v>3</v>
      </c>
      <c r="O131" s="7">
        <f t="shared" si="61"/>
        <v>6</v>
      </c>
      <c r="P131" s="7">
        <f t="shared" si="27"/>
        <v>-4</v>
      </c>
      <c r="Q131" s="7">
        <v>10</v>
      </c>
      <c r="R131" s="7">
        <v>8</v>
      </c>
      <c r="S131" s="7">
        <f t="shared" si="62"/>
        <v>18</v>
      </c>
      <c r="T131" s="7">
        <v>4</v>
      </c>
      <c r="U131" s="7">
        <f>11+1</f>
        <v>12</v>
      </c>
      <c r="V131" s="7">
        <f t="shared" si="63"/>
        <v>16</v>
      </c>
      <c r="W131" s="7">
        <f t="shared" si="28"/>
        <v>2</v>
      </c>
      <c r="X131" s="7"/>
      <c r="Y131" s="8">
        <f t="shared" si="58"/>
        <v>-2</v>
      </c>
    </row>
    <row r="132" spans="1:25" s="9" customFormat="1" ht="12" customHeight="1" x14ac:dyDescent="0.2">
      <c r="A132" s="3"/>
      <c r="B132" s="4"/>
      <c r="C132" s="5"/>
      <c r="D132" s="6"/>
      <c r="E132" s="6">
        <v>5</v>
      </c>
      <c r="F132" s="7">
        <v>1772</v>
      </c>
      <c r="G132" s="7">
        <v>1656</v>
      </c>
      <c r="H132" s="7">
        <v>1853</v>
      </c>
      <c r="I132" s="7">
        <f t="shared" si="59"/>
        <v>3509</v>
      </c>
      <c r="J132" s="7">
        <v>1</v>
      </c>
      <c r="K132" s="7">
        <v>0</v>
      </c>
      <c r="L132" s="7">
        <f t="shared" si="60"/>
        <v>1</v>
      </c>
      <c r="M132" s="7">
        <v>4</v>
      </c>
      <c r="N132" s="7">
        <v>1</v>
      </c>
      <c r="O132" s="7">
        <f t="shared" si="61"/>
        <v>5</v>
      </c>
      <c r="P132" s="7">
        <f t="shared" si="27"/>
        <v>-4</v>
      </c>
      <c r="Q132" s="7">
        <v>0</v>
      </c>
      <c r="R132" s="7">
        <v>1</v>
      </c>
      <c r="S132" s="7">
        <f t="shared" si="62"/>
        <v>1</v>
      </c>
      <c r="T132" s="7">
        <v>3</v>
      </c>
      <c r="U132" s="7">
        <v>4</v>
      </c>
      <c r="V132" s="7">
        <f t="shared" si="63"/>
        <v>7</v>
      </c>
      <c r="W132" s="7">
        <f t="shared" si="28"/>
        <v>-6</v>
      </c>
      <c r="X132" s="7"/>
      <c r="Y132" s="8">
        <f t="shared" si="58"/>
        <v>-10</v>
      </c>
    </row>
    <row r="133" spans="1:25" s="9" customFormat="1" ht="12" customHeight="1" x14ac:dyDescent="0.2">
      <c r="A133" s="3"/>
      <c r="B133" s="4"/>
      <c r="C133" s="5"/>
      <c r="D133" s="6"/>
      <c r="E133" s="6">
        <v>6</v>
      </c>
      <c r="F133" s="7">
        <v>1768</v>
      </c>
      <c r="G133" s="7">
        <v>1658</v>
      </c>
      <c r="H133" s="7">
        <v>1853</v>
      </c>
      <c r="I133" s="7">
        <f t="shared" si="59"/>
        <v>3511</v>
      </c>
      <c r="J133" s="7">
        <v>0</v>
      </c>
      <c r="K133" s="7">
        <v>1</v>
      </c>
      <c r="L133" s="7">
        <f t="shared" si="60"/>
        <v>1</v>
      </c>
      <c r="M133" s="7">
        <v>2</v>
      </c>
      <c r="N133" s="7">
        <v>4</v>
      </c>
      <c r="O133" s="7">
        <f t="shared" si="61"/>
        <v>6</v>
      </c>
      <c r="P133" s="7">
        <f t="shared" si="27"/>
        <v>-5</v>
      </c>
      <c r="Q133" s="7">
        <f>1+5</f>
        <v>6</v>
      </c>
      <c r="R133" s="7">
        <f>2+3</f>
        <v>5</v>
      </c>
      <c r="S133" s="7">
        <f t="shared" si="62"/>
        <v>11</v>
      </c>
      <c r="T133" s="7">
        <v>2</v>
      </c>
      <c r="U133" s="7">
        <v>2</v>
      </c>
      <c r="V133" s="7">
        <f t="shared" si="63"/>
        <v>4</v>
      </c>
      <c r="W133" s="7">
        <f t="shared" si="28"/>
        <v>7</v>
      </c>
      <c r="X133" s="7"/>
      <c r="Y133" s="8">
        <f t="shared" si="58"/>
        <v>2</v>
      </c>
    </row>
    <row r="134" spans="1:25" s="9" customFormat="1" ht="12" customHeight="1" x14ac:dyDescent="0.2">
      <c r="A134" s="3"/>
      <c r="B134" s="4"/>
      <c r="C134" s="5"/>
      <c r="D134" s="6"/>
      <c r="E134" s="6">
        <v>7</v>
      </c>
      <c r="F134" s="7">
        <v>1768</v>
      </c>
      <c r="G134" s="7">
        <v>1656</v>
      </c>
      <c r="H134" s="7">
        <v>1852</v>
      </c>
      <c r="I134" s="7">
        <f t="shared" si="59"/>
        <v>3508</v>
      </c>
      <c r="J134" s="7">
        <v>2</v>
      </c>
      <c r="K134" s="7">
        <v>1</v>
      </c>
      <c r="L134" s="7">
        <f t="shared" si="60"/>
        <v>3</v>
      </c>
      <c r="M134" s="7">
        <v>1</v>
      </c>
      <c r="N134" s="7">
        <v>3</v>
      </c>
      <c r="O134" s="7">
        <f t="shared" si="61"/>
        <v>4</v>
      </c>
      <c r="P134" s="7">
        <f t="shared" si="27"/>
        <v>-1</v>
      </c>
      <c r="Q134" s="7">
        <v>2</v>
      </c>
      <c r="R134" s="7">
        <v>4</v>
      </c>
      <c r="S134" s="7">
        <f t="shared" si="62"/>
        <v>6</v>
      </c>
      <c r="T134" s="7">
        <v>5</v>
      </c>
      <c r="U134" s="7">
        <v>3</v>
      </c>
      <c r="V134" s="7">
        <f t="shared" si="63"/>
        <v>8</v>
      </c>
      <c r="W134" s="7">
        <f t="shared" si="28"/>
        <v>-2</v>
      </c>
      <c r="X134" s="7"/>
      <c r="Y134" s="8">
        <f t="shared" si="58"/>
        <v>-3</v>
      </c>
    </row>
    <row r="135" spans="1:25" s="9" customFormat="1" ht="12" customHeight="1" x14ac:dyDescent="0.2">
      <c r="A135" s="3"/>
      <c r="B135" s="4"/>
      <c r="C135" s="5"/>
      <c r="D135" s="6"/>
      <c r="E135" s="6">
        <v>8</v>
      </c>
      <c r="F135" s="7">
        <v>1765</v>
      </c>
      <c r="G135" s="7">
        <v>1650</v>
      </c>
      <c r="H135" s="7">
        <v>1852</v>
      </c>
      <c r="I135" s="7">
        <f t="shared" si="59"/>
        <v>3502</v>
      </c>
      <c r="J135" s="7">
        <v>1</v>
      </c>
      <c r="K135" s="7">
        <v>3</v>
      </c>
      <c r="L135" s="7">
        <f t="shared" si="60"/>
        <v>4</v>
      </c>
      <c r="M135" s="7">
        <v>4</v>
      </c>
      <c r="N135" s="7">
        <v>2</v>
      </c>
      <c r="O135" s="7">
        <f t="shared" si="61"/>
        <v>6</v>
      </c>
      <c r="P135" s="7">
        <f t="shared" si="27"/>
        <v>-2</v>
      </c>
      <c r="Q135" s="7">
        <v>0</v>
      </c>
      <c r="R135" s="7">
        <v>4</v>
      </c>
      <c r="S135" s="7">
        <f t="shared" si="62"/>
        <v>4</v>
      </c>
      <c r="T135" s="7">
        <v>3</v>
      </c>
      <c r="U135" s="7">
        <v>5</v>
      </c>
      <c r="V135" s="7">
        <f t="shared" si="63"/>
        <v>8</v>
      </c>
      <c r="W135" s="7">
        <f t="shared" si="28"/>
        <v>-4</v>
      </c>
      <c r="X135" s="7"/>
      <c r="Y135" s="8">
        <f t="shared" si="58"/>
        <v>-6</v>
      </c>
    </row>
    <row r="136" spans="1:25" s="9" customFormat="1" ht="12" customHeight="1" x14ac:dyDescent="0.2">
      <c r="A136" s="3"/>
      <c r="B136" s="4"/>
      <c r="C136" s="5"/>
      <c r="D136" s="6"/>
      <c r="E136" s="6">
        <v>9</v>
      </c>
      <c r="F136" s="7">
        <v>1770</v>
      </c>
      <c r="G136" s="7">
        <v>1652</v>
      </c>
      <c r="H136" s="7">
        <v>1851</v>
      </c>
      <c r="I136" s="7">
        <f t="shared" si="59"/>
        <v>3503</v>
      </c>
      <c r="J136" s="7">
        <v>0</v>
      </c>
      <c r="K136" s="7">
        <v>0</v>
      </c>
      <c r="L136" s="7">
        <f t="shared" si="60"/>
        <v>0</v>
      </c>
      <c r="M136" s="7">
        <v>1</v>
      </c>
      <c r="N136" s="7">
        <v>3</v>
      </c>
      <c r="O136" s="7">
        <f t="shared" si="61"/>
        <v>4</v>
      </c>
      <c r="P136" s="7">
        <f t="shared" si="27"/>
        <v>-4</v>
      </c>
      <c r="Q136" s="7">
        <v>6</v>
      </c>
      <c r="R136" s="7">
        <v>6</v>
      </c>
      <c r="S136" s="7">
        <f t="shared" si="62"/>
        <v>12</v>
      </c>
      <c r="T136" s="7">
        <v>3</v>
      </c>
      <c r="U136" s="7">
        <v>4</v>
      </c>
      <c r="V136" s="7">
        <f t="shared" si="63"/>
        <v>7</v>
      </c>
      <c r="W136" s="7">
        <f t="shared" si="28"/>
        <v>5</v>
      </c>
      <c r="X136" s="7"/>
      <c r="Y136" s="8">
        <f t="shared" si="58"/>
        <v>1</v>
      </c>
    </row>
    <row r="137" spans="1:25" s="9" customFormat="1" ht="12" customHeight="1" x14ac:dyDescent="0.2">
      <c r="A137" s="3"/>
      <c r="B137" s="4"/>
      <c r="C137" s="5"/>
      <c r="D137" s="6"/>
      <c r="E137" s="6">
        <v>10</v>
      </c>
      <c r="F137" s="7">
        <v>1771</v>
      </c>
      <c r="G137" s="7">
        <v>1655</v>
      </c>
      <c r="H137" s="7">
        <v>1851</v>
      </c>
      <c r="I137" s="7">
        <f t="shared" si="59"/>
        <v>3506</v>
      </c>
      <c r="J137" s="7">
        <v>0</v>
      </c>
      <c r="K137" s="7">
        <v>0</v>
      </c>
      <c r="L137" s="7">
        <f t="shared" si="60"/>
        <v>0</v>
      </c>
      <c r="M137" s="7">
        <v>4</v>
      </c>
      <c r="N137" s="7">
        <v>1</v>
      </c>
      <c r="O137" s="7">
        <f t="shared" si="61"/>
        <v>5</v>
      </c>
      <c r="P137" s="7">
        <f t="shared" si="27"/>
        <v>-5</v>
      </c>
      <c r="Q137" s="7">
        <f>6+1</f>
        <v>7</v>
      </c>
      <c r="R137" s="7">
        <v>5</v>
      </c>
      <c r="S137" s="7">
        <f t="shared" si="62"/>
        <v>12</v>
      </c>
      <c r="T137" s="7">
        <v>0</v>
      </c>
      <c r="U137" s="7">
        <v>4</v>
      </c>
      <c r="V137" s="7">
        <f t="shared" si="63"/>
        <v>4</v>
      </c>
      <c r="W137" s="7">
        <f t="shared" si="28"/>
        <v>8</v>
      </c>
      <c r="X137" s="7"/>
      <c r="Y137" s="8">
        <f t="shared" si="58"/>
        <v>3</v>
      </c>
    </row>
    <row r="138" spans="1:25" s="9" customFormat="1" ht="12" customHeight="1" x14ac:dyDescent="0.2">
      <c r="A138" s="3"/>
      <c r="B138" s="4"/>
      <c r="C138" s="5"/>
      <c r="D138" s="6"/>
      <c r="E138" s="6">
        <v>11</v>
      </c>
      <c r="F138" s="7">
        <v>1772</v>
      </c>
      <c r="G138" s="7">
        <v>1653</v>
      </c>
      <c r="H138" s="7">
        <v>1853</v>
      </c>
      <c r="I138" s="7">
        <f t="shared" si="59"/>
        <v>3506</v>
      </c>
      <c r="J138" s="7">
        <v>1</v>
      </c>
      <c r="K138" s="7">
        <v>0</v>
      </c>
      <c r="L138" s="7">
        <f t="shared" si="60"/>
        <v>1</v>
      </c>
      <c r="M138" s="7">
        <v>5</v>
      </c>
      <c r="N138" s="7">
        <v>1</v>
      </c>
      <c r="O138" s="7">
        <f t="shared" si="61"/>
        <v>6</v>
      </c>
      <c r="P138" s="7">
        <f t="shared" si="27"/>
        <v>-5</v>
      </c>
      <c r="Q138" s="7">
        <f>3+5</f>
        <v>8</v>
      </c>
      <c r="R138" s="7">
        <v>5</v>
      </c>
      <c r="S138" s="7">
        <f t="shared" si="62"/>
        <v>13</v>
      </c>
      <c r="T138" s="7">
        <v>6</v>
      </c>
      <c r="U138" s="7">
        <v>2</v>
      </c>
      <c r="V138" s="7">
        <f t="shared" si="63"/>
        <v>8</v>
      </c>
      <c r="W138" s="7">
        <f t="shared" si="28"/>
        <v>5</v>
      </c>
      <c r="X138" s="7"/>
      <c r="Y138" s="8">
        <f t="shared" si="58"/>
        <v>0</v>
      </c>
    </row>
    <row r="139" spans="1:25" ht="12" customHeight="1" x14ac:dyDescent="0.2">
      <c r="A139" s="3"/>
      <c r="B139" s="4"/>
      <c r="C139" s="5"/>
      <c r="D139" s="6"/>
      <c r="E139" s="6">
        <v>12</v>
      </c>
      <c r="F139" s="7">
        <v>1768</v>
      </c>
      <c r="G139" s="7">
        <v>1656</v>
      </c>
      <c r="H139" s="7">
        <v>1849</v>
      </c>
      <c r="I139" s="7">
        <f t="shared" si="59"/>
        <v>3505</v>
      </c>
      <c r="J139" s="7">
        <v>0</v>
      </c>
      <c r="K139" s="7">
        <v>3</v>
      </c>
      <c r="L139" s="7">
        <f t="shared" si="60"/>
        <v>3</v>
      </c>
      <c r="M139" s="7">
        <v>2</v>
      </c>
      <c r="N139" s="7">
        <v>10</v>
      </c>
      <c r="O139" s="7">
        <f t="shared" si="61"/>
        <v>12</v>
      </c>
      <c r="P139" s="7">
        <f t="shared" si="27"/>
        <v>-9</v>
      </c>
      <c r="Q139" s="7">
        <v>7</v>
      </c>
      <c r="R139" s="7">
        <v>6</v>
      </c>
      <c r="S139" s="7">
        <f t="shared" si="62"/>
        <v>13</v>
      </c>
      <c r="T139" s="7">
        <v>2</v>
      </c>
      <c r="U139" s="7">
        <v>3</v>
      </c>
      <c r="V139" s="7">
        <f t="shared" si="63"/>
        <v>5</v>
      </c>
      <c r="W139" s="7">
        <f t="shared" si="28"/>
        <v>8</v>
      </c>
      <c r="X139" s="7"/>
      <c r="Y139" s="8">
        <f t="shared" si="58"/>
        <v>-1</v>
      </c>
    </row>
    <row r="140" spans="1:25" ht="12" customHeight="1" x14ac:dyDescent="0.2">
      <c r="A140" s="3" t="s">
        <v>22</v>
      </c>
      <c r="B140" s="4">
        <v>5</v>
      </c>
      <c r="C140" s="5" t="s">
        <v>3</v>
      </c>
      <c r="D140" s="6">
        <v>2023</v>
      </c>
      <c r="E140" s="6">
        <v>1</v>
      </c>
      <c r="F140" s="7">
        <v>1766</v>
      </c>
      <c r="G140" s="7">
        <v>1655</v>
      </c>
      <c r="H140" s="7">
        <v>1844</v>
      </c>
      <c r="I140" s="7">
        <f t="shared" ref="I140:I151" si="64">SUM(G140:H140)</f>
        <v>3499</v>
      </c>
      <c r="J140" s="7">
        <v>1</v>
      </c>
      <c r="K140" s="7">
        <v>0</v>
      </c>
      <c r="L140" s="7">
        <f t="shared" ref="L140:L151" si="65">SUM(J140:K140)</f>
        <v>1</v>
      </c>
      <c r="M140" s="7">
        <v>2</v>
      </c>
      <c r="N140" s="7">
        <v>3</v>
      </c>
      <c r="O140" s="7">
        <f t="shared" ref="O140:O151" si="66">SUM(M140:N140)</f>
        <v>5</v>
      </c>
      <c r="P140" s="7">
        <f t="shared" si="27"/>
        <v>-4</v>
      </c>
      <c r="Q140" s="7">
        <v>1</v>
      </c>
      <c r="R140" s="7">
        <v>3</v>
      </c>
      <c r="S140" s="7">
        <f t="shared" ref="S140:S151" si="67">SUM(Q140:R140)</f>
        <v>4</v>
      </c>
      <c r="T140" s="7">
        <v>1</v>
      </c>
      <c r="U140" s="7">
        <v>5</v>
      </c>
      <c r="V140" s="7">
        <f t="shared" ref="V140:V151" si="68">SUM(T140:U140)</f>
        <v>6</v>
      </c>
      <c r="W140" s="7">
        <f t="shared" si="28"/>
        <v>-2</v>
      </c>
      <c r="X140" s="7"/>
      <c r="Y140" s="8">
        <f t="shared" si="58"/>
        <v>-6</v>
      </c>
    </row>
    <row r="141" spans="1:25" ht="12" customHeight="1" x14ac:dyDescent="0.2">
      <c r="A141" s="3"/>
      <c r="B141" s="4"/>
      <c r="C141" s="5"/>
      <c r="D141" s="6"/>
      <c r="E141" s="6">
        <v>2</v>
      </c>
      <c r="F141" s="7">
        <v>1766</v>
      </c>
      <c r="G141" s="7">
        <v>1657</v>
      </c>
      <c r="H141" s="7">
        <v>1842</v>
      </c>
      <c r="I141" s="7">
        <f t="shared" si="64"/>
        <v>3499</v>
      </c>
      <c r="J141" s="7">
        <v>0</v>
      </c>
      <c r="K141" s="7">
        <v>1</v>
      </c>
      <c r="L141" s="7">
        <f t="shared" si="65"/>
        <v>1</v>
      </c>
      <c r="M141" s="7">
        <v>3</v>
      </c>
      <c r="N141" s="7">
        <v>4</v>
      </c>
      <c r="O141" s="7">
        <f t="shared" si="66"/>
        <v>7</v>
      </c>
      <c r="P141" s="7">
        <f t="shared" si="27"/>
        <v>-6</v>
      </c>
      <c r="Q141" s="7">
        <v>5</v>
      </c>
      <c r="R141" s="7">
        <v>3</v>
      </c>
      <c r="S141" s="7">
        <f t="shared" si="67"/>
        <v>8</v>
      </c>
      <c r="T141" s="7">
        <v>0</v>
      </c>
      <c r="U141" s="7">
        <v>2</v>
      </c>
      <c r="V141" s="7">
        <f t="shared" si="68"/>
        <v>2</v>
      </c>
      <c r="W141" s="7">
        <f t="shared" si="28"/>
        <v>6</v>
      </c>
      <c r="X141" s="7"/>
      <c r="Y141" s="8">
        <f t="shared" si="58"/>
        <v>0</v>
      </c>
    </row>
    <row r="142" spans="1:25" ht="12" customHeight="1" x14ac:dyDescent="0.2">
      <c r="A142" s="3"/>
      <c r="B142" s="4"/>
      <c r="C142" s="5"/>
      <c r="D142" s="6"/>
      <c r="E142" s="6">
        <v>3</v>
      </c>
      <c r="F142" s="7">
        <v>1767</v>
      </c>
      <c r="G142" s="7">
        <v>1652</v>
      </c>
      <c r="H142" s="7">
        <v>1833</v>
      </c>
      <c r="I142" s="7">
        <f t="shared" si="64"/>
        <v>3485</v>
      </c>
      <c r="J142" s="7">
        <v>1</v>
      </c>
      <c r="K142" s="7">
        <v>1</v>
      </c>
      <c r="L142" s="7">
        <f t="shared" si="65"/>
        <v>2</v>
      </c>
      <c r="M142" s="7">
        <v>1</v>
      </c>
      <c r="N142" s="7">
        <v>2</v>
      </c>
      <c r="O142" s="7">
        <f t="shared" si="66"/>
        <v>3</v>
      </c>
      <c r="P142" s="7">
        <f t="shared" si="27"/>
        <v>-1</v>
      </c>
      <c r="Q142" s="7">
        <f>5+1</f>
        <v>6</v>
      </c>
      <c r="R142" s="7">
        <v>2</v>
      </c>
      <c r="S142" s="7">
        <f t="shared" si="67"/>
        <v>8</v>
      </c>
      <c r="T142" s="7">
        <v>11</v>
      </c>
      <c r="U142" s="7">
        <v>10</v>
      </c>
      <c r="V142" s="7">
        <f t="shared" si="68"/>
        <v>21</v>
      </c>
      <c r="W142" s="7">
        <f t="shared" si="28"/>
        <v>-13</v>
      </c>
      <c r="X142" s="7"/>
      <c r="Y142" s="8">
        <f t="shared" si="58"/>
        <v>-14</v>
      </c>
    </row>
    <row r="143" spans="1:25" ht="12" customHeight="1" x14ac:dyDescent="0.2">
      <c r="A143" s="3"/>
      <c r="B143" s="4"/>
      <c r="C143" s="5"/>
      <c r="D143" s="6"/>
      <c r="E143" s="6">
        <v>4</v>
      </c>
      <c r="F143" s="7">
        <f>1769-1</f>
        <v>1768</v>
      </c>
      <c r="G143" s="7">
        <v>1654</v>
      </c>
      <c r="H143" s="7">
        <v>1836</v>
      </c>
      <c r="I143" s="7">
        <f t="shared" si="64"/>
        <v>3490</v>
      </c>
      <c r="J143" s="7">
        <v>2</v>
      </c>
      <c r="K143" s="7">
        <v>0</v>
      </c>
      <c r="L143" s="7">
        <f t="shared" si="65"/>
        <v>2</v>
      </c>
      <c r="M143" s="7">
        <v>0</v>
      </c>
      <c r="N143" s="7">
        <f>4+1</f>
        <v>5</v>
      </c>
      <c r="O143" s="7">
        <f t="shared" si="66"/>
        <v>5</v>
      </c>
      <c r="P143" s="7">
        <f t="shared" si="27"/>
        <v>-3</v>
      </c>
      <c r="Q143" s="7">
        <f>9</f>
        <v>9</v>
      </c>
      <c r="R143" s="7">
        <f>6+4</f>
        <v>10</v>
      </c>
      <c r="S143" s="7">
        <f t="shared" si="67"/>
        <v>19</v>
      </c>
      <c r="T143" s="7">
        <f>8+1</f>
        <v>9</v>
      </c>
      <c r="U143" s="7">
        <v>2</v>
      </c>
      <c r="V143" s="7">
        <f t="shared" si="68"/>
        <v>11</v>
      </c>
      <c r="W143" s="7">
        <f t="shared" si="28"/>
        <v>8</v>
      </c>
      <c r="X143" s="7"/>
      <c r="Y143" s="8">
        <f t="shared" si="58"/>
        <v>5</v>
      </c>
    </row>
    <row r="144" spans="1:25" ht="12" customHeight="1" x14ac:dyDescent="0.2">
      <c r="A144" s="3"/>
      <c r="B144" s="4"/>
      <c r="C144" s="5"/>
      <c r="D144" s="6"/>
      <c r="E144" s="6">
        <v>5</v>
      </c>
      <c r="F144" s="7">
        <f>1767+11+2</f>
        <v>1780</v>
      </c>
      <c r="G144" s="7">
        <v>1663</v>
      </c>
      <c r="H144" s="7">
        <v>1844</v>
      </c>
      <c r="I144" s="7">
        <f t="shared" si="64"/>
        <v>3507</v>
      </c>
      <c r="J144" s="7">
        <v>0</v>
      </c>
      <c r="K144" s="7">
        <v>0</v>
      </c>
      <c r="L144" s="7">
        <f t="shared" si="65"/>
        <v>0</v>
      </c>
      <c r="M144" s="7">
        <v>2</v>
      </c>
      <c r="N144" s="7">
        <v>1</v>
      </c>
      <c r="O144" s="7">
        <f t="shared" si="66"/>
        <v>3</v>
      </c>
      <c r="P144" s="7">
        <f t="shared" si="27"/>
        <v>-3</v>
      </c>
      <c r="Q144" s="7">
        <v>11</v>
      </c>
      <c r="R144" s="7">
        <v>12</v>
      </c>
      <c r="S144" s="7">
        <f t="shared" si="67"/>
        <v>23</v>
      </c>
      <c r="T144" s="7">
        <v>0</v>
      </c>
      <c r="U144" s="7">
        <v>3</v>
      </c>
      <c r="V144" s="7">
        <f t="shared" si="68"/>
        <v>3</v>
      </c>
      <c r="W144" s="7">
        <f t="shared" si="28"/>
        <v>20</v>
      </c>
      <c r="X144" s="7"/>
      <c r="Y144" s="8">
        <f t="shared" si="58"/>
        <v>17</v>
      </c>
    </row>
    <row r="145" spans="1:25" ht="12" customHeight="1" x14ac:dyDescent="0.2">
      <c r="A145" s="3"/>
      <c r="B145" s="4"/>
      <c r="C145" s="5"/>
      <c r="D145" s="6"/>
      <c r="E145" s="6">
        <v>6</v>
      </c>
      <c r="F145" s="7">
        <v>1779</v>
      </c>
      <c r="G145" s="7">
        <v>1659</v>
      </c>
      <c r="H145" s="7">
        <v>1846</v>
      </c>
      <c r="I145" s="7">
        <f t="shared" si="64"/>
        <v>3505</v>
      </c>
      <c r="J145" s="7">
        <v>0</v>
      </c>
      <c r="K145" s="7">
        <v>0</v>
      </c>
      <c r="L145" s="7">
        <f t="shared" si="65"/>
        <v>0</v>
      </c>
      <c r="M145" s="7">
        <v>2</v>
      </c>
      <c r="N145" s="7">
        <v>3</v>
      </c>
      <c r="O145" s="7">
        <f t="shared" si="66"/>
        <v>5</v>
      </c>
      <c r="P145" s="7">
        <f t="shared" si="27"/>
        <v>-5</v>
      </c>
      <c r="Q145" s="7">
        <f>3+1</f>
        <v>4</v>
      </c>
      <c r="R145" s="7">
        <v>6</v>
      </c>
      <c r="S145" s="7">
        <f t="shared" si="67"/>
        <v>10</v>
      </c>
      <c r="T145" s="7">
        <f>5+1</f>
        <v>6</v>
      </c>
      <c r="U145" s="7">
        <v>1</v>
      </c>
      <c r="V145" s="7">
        <f t="shared" si="68"/>
        <v>7</v>
      </c>
      <c r="W145" s="7">
        <f t="shared" si="28"/>
        <v>3</v>
      </c>
      <c r="X145" s="7"/>
      <c r="Y145" s="8">
        <f t="shared" si="58"/>
        <v>-2</v>
      </c>
    </row>
    <row r="146" spans="1:25" ht="12" customHeight="1" x14ac:dyDescent="0.2">
      <c r="A146" s="3"/>
      <c r="B146" s="4"/>
      <c r="C146" s="5"/>
      <c r="D146" s="6"/>
      <c r="E146" s="6">
        <v>7</v>
      </c>
      <c r="F146" s="7">
        <v>1779</v>
      </c>
      <c r="G146" s="7">
        <v>1658</v>
      </c>
      <c r="H146" s="7">
        <v>1846</v>
      </c>
      <c r="I146" s="7">
        <f t="shared" si="64"/>
        <v>3504</v>
      </c>
      <c r="J146" s="7">
        <v>1</v>
      </c>
      <c r="K146" s="7">
        <v>0</v>
      </c>
      <c r="L146" s="7">
        <f t="shared" si="65"/>
        <v>1</v>
      </c>
      <c r="M146" s="7">
        <v>4</v>
      </c>
      <c r="N146" s="7">
        <v>4</v>
      </c>
      <c r="O146" s="7">
        <f t="shared" si="66"/>
        <v>8</v>
      </c>
      <c r="P146" s="7">
        <f t="shared" si="27"/>
        <v>-7</v>
      </c>
      <c r="Q146" s="7">
        <v>2</v>
      </c>
      <c r="R146" s="7">
        <v>5</v>
      </c>
      <c r="S146" s="7">
        <f t="shared" si="67"/>
        <v>7</v>
      </c>
      <c r="T146" s="7">
        <v>0</v>
      </c>
      <c r="U146" s="7">
        <v>1</v>
      </c>
      <c r="V146" s="7">
        <f t="shared" si="68"/>
        <v>1</v>
      </c>
      <c r="W146" s="7">
        <f t="shared" si="28"/>
        <v>6</v>
      </c>
      <c r="X146" s="7"/>
      <c r="Y146" s="8">
        <f t="shared" si="58"/>
        <v>-1</v>
      </c>
    </row>
    <row r="147" spans="1:25" ht="12" customHeight="1" x14ac:dyDescent="0.2">
      <c r="A147" s="3"/>
      <c r="B147" s="4"/>
      <c r="C147" s="5"/>
      <c r="D147" s="6"/>
      <c r="E147" s="6">
        <v>8</v>
      </c>
      <c r="F147" s="7">
        <v>1783</v>
      </c>
      <c r="G147" s="7">
        <v>1656</v>
      </c>
      <c r="H147" s="7">
        <v>1841</v>
      </c>
      <c r="I147" s="7">
        <f t="shared" si="64"/>
        <v>3497</v>
      </c>
      <c r="J147" s="7">
        <v>0</v>
      </c>
      <c r="K147" s="7">
        <v>0</v>
      </c>
      <c r="L147" s="7">
        <f t="shared" si="65"/>
        <v>0</v>
      </c>
      <c r="M147" s="7">
        <v>2</v>
      </c>
      <c r="N147" s="7">
        <v>2</v>
      </c>
      <c r="O147" s="7">
        <f t="shared" si="66"/>
        <v>4</v>
      </c>
      <c r="P147" s="7">
        <f t="shared" si="27"/>
        <v>-4</v>
      </c>
      <c r="Q147" s="7">
        <f>1+1</f>
        <v>2</v>
      </c>
      <c r="R147" s="7">
        <v>1</v>
      </c>
      <c r="S147" s="7">
        <f t="shared" si="67"/>
        <v>3</v>
      </c>
      <c r="T147" s="7">
        <f>1+1</f>
        <v>2</v>
      </c>
      <c r="U147" s="7">
        <v>4</v>
      </c>
      <c r="V147" s="7">
        <f t="shared" si="68"/>
        <v>6</v>
      </c>
      <c r="W147" s="7">
        <f t="shared" si="28"/>
        <v>-3</v>
      </c>
      <c r="X147" s="7"/>
      <c r="Y147" s="8">
        <f t="shared" si="58"/>
        <v>-7</v>
      </c>
    </row>
    <row r="148" spans="1:25" ht="12" customHeight="1" x14ac:dyDescent="0.2">
      <c r="A148" s="3"/>
      <c r="B148" s="4"/>
      <c r="C148" s="5"/>
      <c r="D148" s="6"/>
      <c r="E148" s="6">
        <v>9</v>
      </c>
      <c r="F148" s="7">
        <v>1777</v>
      </c>
      <c r="G148" s="7">
        <v>1654</v>
      </c>
      <c r="H148" s="7">
        <v>1837</v>
      </c>
      <c r="I148" s="7">
        <f t="shared" si="64"/>
        <v>3491</v>
      </c>
      <c r="J148" s="7">
        <v>2</v>
      </c>
      <c r="K148" s="7">
        <v>0</v>
      </c>
      <c r="L148" s="7">
        <f t="shared" si="65"/>
        <v>2</v>
      </c>
      <c r="M148" s="7">
        <v>4</v>
      </c>
      <c r="N148" s="7">
        <v>5</v>
      </c>
      <c r="O148" s="7">
        <f t="shared" si="66"/>
        <v>9</v>
      </c>
      <c r="P148" s="7">
        <f t="shared" si="27"/>
        <v>-7</v>
      </c>
      <c r="Q148" s="7">
        <v>4</v>
      </c>
      <c r="R148" s="7">
        <v>3</v>
      </c>
      <c r="S148" s="7">
        <f t="shared" si="67"/>
        <v>7</v>
      </c>
      <c r="T148" s="7">
        <v>4</v>
      </c>
      <c r="U148" s="7">
        <v>2</v>
      </c>
      <c r="V148" s="7">
        <f t="shared" si="68"/>
        <v>6</v>
      </c>
      <c r="W148" s="7">
        <f t="shared" si="28"/>
        <v>1</v>
      </c>
      <c r="X148" s="7"/>
      <c r="Y148" s="8">
        <f t="shared" si="58"/>
        <v>-6</v>
      </c>
    </row>
    <row r="149" spans="1:25" ht="12" customHeight="1" x14ac:dyDescent="0.2">
      <c r="A149" s="3"/>
      <c r="B149" s="4"/>
      <c r="C149" s="5"/>
      <c r="D149" s="6"/>
      <c r="E149" s="6">
        <v>10</v>
      </c>
      <c r="F149" s="7">
        <v>1767</v>
      </c>
      <c r="G149" s="7">
        <v>1648</v>
      </c>
      <c r="H149" s="7">
        <v>1831</v>
      </c>
      <c r="I149" s="7">
        <f t="shared" si="64"/>
        <v>3479</v>
      </c>
      <c r="J149" s="7">
        <v>0</v>
      </c>
      <c r="K149" s="7">
        <v>1</v>
      </c>
      <c r="L149" s="7">
        <f t="shared" si="65"/>
        <v>1</v>
      </c>
      <c r="M149" s="7">
        <v>3</v>
      </c>
      <c r="N149" s="7">
        <v>4</v>
      </c>
      <c r="O149" s="7">
        <f t="shared" si="66"/>
        <v>7</v>
      </c>
      <c r="P149" s="7">
        <f t="shared" si="27"/>
        <v>-6</v>
      </c>
      <c r="Q149" s="7">
        <v>2</v>
      </c>
      <c r="R149" s="7">
        <v>0</v>
      </c>
      <c r="S149" s="7">
        <f t="shared" si="67"/>
        <v>2</v>
      </c>
      <c r="T149" s="7">
        <f>4+1</f>
        <v>5</v>
      </c>
      <c r="U149" s="7">
        <v>3</v>
      </c>
      <c r="V149" s="7">
        <f t="shared" si="68"/>
        <v>8</v>
      </c>
      <c r="W149" s="7">
        <f t="shared" si="28"/>
        <v>-6</v>
      </c>
      <c r="X149" s="7"/>
      <c r="Y149" s="8">
        <f t="shared" si="58"/>
        <v>-12</v>
      </c>
    </row>
    <row r="150" spans="1:25" ht="12" customHeight="1" x14ac:dyDescent="0.2">
      <c r="A150" s="3"/>
      <c r="B150" s="4"/>
      <c r="C150" s="5"/>
      <c r="D150" s="6"/>
      <c r="E150" s="6">
        <v>11</v>
      </c>
      <c r="F150" s="7">
        <v>1770</v>
      </c>
      <c r="G150" s="7">
        <v>1649</v>
      </c>
      <c r="H150" s="7">
        <v>1829</v>
      </c>
      <c r="I150" s="7">
        <f t="shared" si="64"/>
        <v>3478</v>
      </c>
      <c r="J150" s="7">
        <v>2</v>
      </c>
      <c r="K150" s="7">
        <v>0</v>
      </c>
      <c r="L150" s="7">
        <f t="shared" si="65"/>
        <v>2</v>
      </c>
      <c r="M150" s="7">
        <v>2</v>
      </c>
      <c r="N150" s="7">
        <v>2</v>
      </c>
      <c r="O150" s="7">
        <f t="shared" si="66"/>
        <v>4</v>
      </c>
      <c r="P150" s="7">
        <f t="shared" si="27"/>
        <v>-2</v>
      </c>
      <c r="Q150" s="7">
        <v>4</v>
      </c>
      <c r="R150" s="7">
        <v>3</v>
      </c>
      <c r="S150" s="7">
        <f t="shared" si="67"/>
        <v>7</v>
      </c>
      <c r="T150" s="7">
        <v>2</v>
      </c>
      <c r="U150" s="7">
        <v>3</v>
      </c>
      <c r="V150" s="7">
        <f t="shared" si="68"/>
        <v>5</v>
      </c>
      <c r="W150" s="7">
        <f t="shared" si="28"/>
        <v>2</v>
      </c>
      <c r="X150" s="7">
        <v>-1</v>
      </c>
      <c r="Y150" s="8">
        <f t="shared" si="58"/>
        <v>-1</v>
      </c>
    </row>
    <row r="151" spans="1:25" ht="12" customHeight="1" x14ac:dyDescent="0.2">
      <c r="A151" s="3"/>
      <c r="B151" s="4"/>
      <c r="C151" s="5"/>
      <c r="D151" s="6"/>
      <c r="E151" s="6">
        <v>12</v>
      </c>
      <c r="F151" s="7">
        <v>1766</v>
      </c>
      <c r="G151" s="7">
        <v>1646</v>
      </c>
      <c r="H151" s="7">
        <v>1825</v>
      </c>
      <c r="I151" s="7">
        <f t="shared" si="64"/>
        <v>3471</v>
      </c>
      <c r="J151" s="7">
        <v>1</v>
      </c>
      <c r="K151" s="7">
        <v>0</v>
      </c>
      <c r="L151" s="7">
        <f t="shared" si="65"/>
        <v>1</v>
      </c>
      <c r="M151" s="7">
        <v>4</v>
      </c>
      <c r="N151" s="7">
        <v>3</v>
      </c>
      <c r="O151" s="7">
        <f t="shared" si="66"/>
        <v>7</v>
      </c>
      <c r="P151" s="7">
        <f t="shared" si="27"/>
        <v>-6</v>
      </c>
      <c r="Q151" s="7">
        <v>2</v>
      </c>
      <c r="R151" s="7">
        <v>0</v>
      </c>
      <c r="S151" s="7">
        <f t="shared" si="67"/>
        <v>2</v>
      </c>
      <c r="T151" s="7">
        <v>2</v>
      </c>
      <c r="U151" s="7">
        <v>2</v>
      </c>
      <c r="V151" s="7">
        <f t="shared" si="68"/>
        <v>4</v>
      </c>
      <c r="W151" s="7">
        <f t="shared" si="28"/>
        <v>-2</v>
      </c>
      <c r="X151" s="7">
        <v>1</v>
      </c>
      <c r="Y151" s="8">
        <f t="shared" si="58"/>
        <v>-7</v>
      </c>
    </row>
  </sheetData>
  <mergeCells count="19">
    <mergeCell ref="A5:D5"/>
    <mergeCell ref="E5:E7"/>
    <mergeCell ref="F5:F7"/>
    <mergeCell ref="G5:I5"/>
    <mergeCell ref="J5:P5"/>
    <mergeCell ref="A6:C7"/>
    <mergeCell ref="D6:D7"/>
    <mergeCell ref="G6:G7"/>
    <mergeCell ref="H6:H7"/>
    <mergeCell ref="I6:I7"/>
    <mergeCell ref="J6:L6"/>
    <mergeCell ref="M6:O6"/>
    <mergeCell ref="P6:P7"/>
    <mergeCell ref="Q6:S6"/>
    <mergeCell ref="T6:V6"/>
    <mergeCell ref="X5:X7"/>
    <mergeCell ref="Y5:Y7"/>
    <mergeCell ref="Q5:W5"/>
    <mergeCell ref="W6:W7"/>
  </mergeCells>
  <phoneticPr fontId="3"/>
  <printOptions horizontalCentered="1" verticalCentered="1"/>
  <pageMargins left="0" right="0" top="0.39370078740157483" bottom="0.39370078740157483" header="0.51181102362204722" footer="0.19685039370078741"/>
  <pageSetup paperSize="9" orientation="portrait" r:id="rId1"/>
  <headerFooter alignWithMargins="0">
    <oddFooter>&amp;R&amp;"ＭＳ ゴシック,標準"&amp;8&amp;P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人口及び世帯数</vt:lpstr>
      <vt:lpstr>人口及び世帯数!Print_Area</vt:lpstr>
      <vt:lpstr>人口及び世帯数!Print_Titles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us001</dc:creator>
  <cp:lastModifiedBy>us211</cp:lastModifiedBy>
  <cp:lastPrinted>2022-06-28T07:06:23Z</cp:lastPrinted>
  <dcterms:created xsi:type="dcterms:W3CDTF">2021-03-16T02:23:15Z</dcterms:created>
  <dcterms:modified xsi:type="dcterms:W3CDTF">2024-05-17T07:51:13Z</dcterms:modified>
</cp:coreProperties>
</file>